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3AD9F606-A1F1-4E1A-B66D-B048FB8B5541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R17" i="1"/>
  <c r="J17" i="1"/>
  <c r="I17" i="1"/>
  <c r="H17" i="1"/>
  <c r="O16" i="1"/>
  <c r="N16" i="1"/>
  <c r="M16" i="1"/>
  <c r="L16" i="1"/>
  <c r="K16" i="1"/>
  <c r="O15" i="1"/>
  <c r="N15" i="1"/>
  <c r="M15" i="1"/>
  <c r="L15" i="1"/>
  <c r="K15" i="1"/>
  <c r="Q15" i="1" s="1"/>
  <c r="O14" i="1"/>
  <c r="N14" i="1"/>
  <c r="M14" i="1"/>
  <c r="L14" i="1"/>
  <c r="K14" i="1"/>
  <c r="K17" i="1" s="1"/>
  <c r="S16" i="1" l="1"/>
  <c r="S14" i="1"/>
  <c r="S15" i="1"/>
  <c r="Q16" i="1"/>
  <c r="Q14" i="1"/>
  <c r="O13" i="1" l="1"/>
  <c r="N13" i="1"/>
  <c r="M13" i="1"/>
  <c r="L13" i="1"/>
  <c r="O12" i="1"/>
  <c r="N12" i="1"/>
  <c r="M12" i="1"/>
  <c r="L12" i="1"/>
  <c r="O11" i="1"/>
  <c r="N11" i="1"/>
  <c r="M11" i="1"/>
  <c r="L11" i="1"/>
  <c r="L10" i="1"/>
  <c r="M10" i="1"/>
  <c r="N10" i="1"/>
  <c r="O10" i="1"/>
  <c r="Q12" i="1" l="1"/>
  <c r="N17" i="1"/>
  <c r="S13" i="1"/>
  <c r="M17" i="1"/>
  <c r="Q10" i="1"/>
  <c r="L17" i="1"/>
  <c r="O17" i="1"/>
  <c r="S11" i="1"/>
  <c r="S12" i="1"/>
  <c r="S10" i="1"/>
  <c r="Q13" i="1"/>
  <c r="Q11" i="1"/>
  <c r="Q17" i="1" l="1"/>
  <c r="S17" i="1"/>
</calcChain>
</file>

<file path=xl/sharedStrings.xml><?xml version="1.0" encoding="utf-8"?>
<sst xmlns="http://schemas.openxmlformats.org/spreadsheetml/2006/main" count="86" uniqueCount="66">
  <si>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</si>
  <si>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</si>
  <si>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</si>
  <si>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</si>
  <si>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</si>
  <si>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</si>
  <si>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</si>
  <si>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</si>
  <si>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</si>
  <si>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</si>
  <si>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</si>
  <si>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</si>
  <si>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</si>
  <si>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</si>
  <si>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</si>
  <si>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</si>
  <si>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</si>
  <si>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</si>
  <si>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</si>
  <si>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</si>
  <si>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</si>
  <si>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</si>
  <si>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</si>
  <si>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7-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</si>
  <si>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</si>
  <si>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</si>
  <si>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</si>
  <si>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</si>
  <si>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</si>
  <si>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</si>
  <si>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</si>
  <si>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</si>
  <si>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</si>
  <si>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</si>
  <si>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</si>
  <si>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</si>
  <si>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</si>
  <si>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</si>
  <si>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</si>
  <si>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</si>
  <si>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</si>
  <si>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</si>
  <si>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</si>
  <si>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</si>
  <si>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</si>
  <si>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</si>
  <si>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</si>
  <si>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</si>
  <si>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</si>
  <si>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</si>
  <si>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</si>
  <si>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</si>
  <si>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</si>
  <si>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</si>
  <si>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</si>
  <si>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</si>
  <si>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Correspondiente al mes de febrero del año 2024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</si>
  <si>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</si>
  <si>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</si>
  <si>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</si>
  <si>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</si>
  <si>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</si>
  <si>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</si>
  <si>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</si>
  <si>
    <t>WILMI RAFAEL VASQUEZ SOSA</t>
  </si>
  <si>
    <t>FOTOGRAFO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</si>
</sst>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3" fontId="0" fillId="2" borderId="8" xfId="1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2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3" fontId="15" fillId="3" borderId="7" xfId="1" applyFon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" fontId="0" fillId="0" borderId="8" xfId="0" applyNumberFormat="1" applyBorder="1" applyAlignment="1">
      <alignment vertical="center"/>
    </xf>
    <xf numFmtId="43" fontId="0" fillId="0" borderId="8" xfId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14" fontId="0" fillId="0" borderId="8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43" fontId="12" fillId="4" borderId="8" xfId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43" fontId="15" fillId="4" borderId="12" xfId="1" applyFont="1" applyFill="1" applyBorder="1" applyAlignment="1">
      <alignment horizontal="center" vertical="center" wrapText="1"/>
    </xf>
    <xf numFmtId="43" fontId="15" fillId="3" borderId="12" xfId="1" applyFont="1" applyFill="1" applyBorder="1" applyAlignment="1">
      <alignment horizontal="center" vertical="center" wrapText="1"/>
    </xf>
    <xf numFmtId="43" fontId="15" fillId="4" borderId="13" xfId="1" applyFont="1" applyFill="1" applyBorder="1" applyAlignment="1">
      <alignment horizontal="center" vertical="center" wrapText="1"/>
    </xf>
    <xf numFmtId="4" fontId="16" fillId="4" borderId="14" xfId="0" applyNumberFormat="1" applyFont="1" applyFill="1" applyBorder="1" applyAlignment="1">
      <alignment horizontal="center" vertical="center" wrapText="1"/>
    </xf>
    <xf numFmtId="43" fontId="5" fillId="0" borderId="1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6" fillId="3" borderId="16" xfId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4" fillId="0" borderId="0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12" fillId="4" borderId="8" xfId="0" applyFont="1" applyFill="1" applyBorder="1" applyAlignment="1">
      <alignment horizontal="center" vertical="center" wrapText="1"/>
    </xf>
    <xf numFmtId="4" fontId="12" fillId="4" borderId="8" xfId="0" applyNumberFormat="1" applyFont="1" applyFill="1" applyBorder="1" applyAlignment="1">
      <alignment horizontal="center" vertical="center" wrapText="1"/>
    </xf>
    <xf numFmtId="43" fontId="12" fillId="4" borderId="8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4" fontId="12" fillId="5" borderId="8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3" fontId="12" fillId="4" borderId="3" xfId="1" applyFont="1" applyFill="1" applyBorder="1" applyAlignment="1">
      <alignment horizontal="center" vertical="center" wrapText="1"/>
    </xf>
    <xf numFmtId="43" fontId="12" fillId="4" borderId="7" xfId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26"/>
  <sheetViews>
    <sheetView tabSelected="1" workbookViewId="0">
      <selection activeCell="D21" sqref="D21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18"/>
      <c r="B3" s="19"/>
      <c r="C3" s="20"/>
      <c r="D3" s="20"/>
      <c r="E3" s="21"/>
      <c r="F3" s="22"/>
      <c r="G3" s="22"/>
      <c r="H3" s="23"/>
      <c r="I3" s="24"/>
      <c r="J3" s="21"/>
      <c r="K3" s="25"/>
      <c r="L3" s="23"/>
      <c r="M3" s="23"/>
      <c r="N3" s="26"/>
      <c r="O3" s="23"/>
      <c r="P3" s="21"/>
      <c r="Q3" s="21"/>
      <c r="R3" s="27"/>
      <c r="S3" s="21"/>
      <c r="T3" s="21"/>
      <c r="U3" s="21"/>
      <c r="V3" s="1"/>
    </row>
    <row r="4" spans="1:24" ht="23.25" customHeight="1">
      <c r="A4" s="74" t="s">
        <v>36</v>
      </c>
      <c r="B4" s="74"/>
      <c r="C4" s="74"/>
      <c r="D4" s="74"/>
      <c r="E4" s="74"/>
      <c r="F4" s="74"/>
      <c r="G4" s="74"/>
      <c r="H4" s="74"/>
      <c r="I4" s="74"/>
      <c r="J4" s="74"/>
      <c r="K4" s="75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4" ht="23.25" customHeight="1">
      <c r="A5" s="76" t="s">
        <v>56</v>
      </c>
      <c r="B5" s="76"/>
      <c r="C5" s="76"/>
      <c r="D5" s="77"/>
      <c r="E5" s="77"/>
      <c r="F5" s="77"/>
      <c r="G5" s="77"/>
      <c r="H5" s="77"/>
      <c r="I5" s="77"/>
      <c r="J5" s="77"/>
      <c r="K5" s="78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</row>
    <row r="6" spans="1:24" ht="27.75" customHeight="1">
      <c r="A6" s="79" t="s">
        <v>0</v>
      </c>
      <c r="B6" s="79" t="s">
        <v>1</v>
      </c>
      <c r="C6" s="82" t="s">
        <v>37</v>
      </c>
      <c r="D6" s="71" t="s">
        <v>38</v>
      </c>
      <c r="E6" s="71" t="s">
        <v>2</v>
      </c>
      <c r="F6" s="85" t="s">
        <v>39</v>
      </c>
      <c r="G6" s="85" t="s">
        <v>40</v>
      </c>
      <c r="H6" s="73" t="s">
        <v>3</v>
      </c>
      <c r="I6" s="73" t="s">
        <v>41</v>
      </c>
      <c r="J6" s="71" t="s">
        <v>4</v>
      </c>
      <c r="K6" s="71" t="s">
        <v>42</v>
      </c>
      <c r="L6" s="71"/>
      <c r="M6" s="71"/>
      <c r="N6" s="71"/>
      <c r="O6" s="71"/>
      <c r="P6" s="71"/>
      <c r="Q6" s="71"/>
      <c r="R6" s="71" t="s">
        <v>5</v>
      </c>
      <c r="S6" s="71"/>
      <c r="T6" s="71" t="s">
        <v>6</v>
      </c>
      <c r="U6" s="71" t="s">
        <v>43</v>
      </c>
      <c r="V6" s="86" t="s">
        <v>44</v>
      </c>
    </row>
    <row r="7" spans="1:24" ht="34.5" customHeight="1">
      <c r="A7" s="80"/>
      <c r="B7" s="80"/>
      <c r="C7" s="83"/>
      <c r="D7" s="71"/>
      <c r="E7" s="71"/>
      <c r="F7" s="85"/>
      <c r="G7" s="85"/>
      <c r="H7" s="73"/>
      <c r="I7" s="73"/>
      <c r="J7" s="71"/>
      <c r="K7" s="87" t="s">
        <v>7</v>
      </c>
      <c r="L7" s="88"/>
      <c r="M7" s="89" t="s">
        <v>45</v>
      </c>
      <c r="N7" s="71" t="s">
        <v>8</v>
      </c>
      <c r="O7" s="71"/>
      <c r="P7" s="71"/>
      <c r="Q7" s="71"/>
      <c r="R7" s="72" t="s">
        <v>10</v>
      </c>
      <c r="S7" s="71" t="s">
        <v>11</v>
      </c>
      <c r="T7" s="71"/>
      <c r="U7" s="71"/>
      <c r="V7" s="86"/>
    </row>
    <row r="8" spans="1:24" ht="82.5" customHeight="1">
      <c r="A8" s="81"/>
      <c r="B8" s="81"/>
      <c r="C8" s="84"/>
      <c r="D8" s="71"/>
      <c r="E8" s="71"/>
      <c r="F8" s="85"/>
      <c r="G8" s="85"/>
      <c r="H8" s="73"/>
      <c r="I8" s="73"/>
      <c r="J8" s="71"/>
      <c r="K8" s="45" t="s">
        <v>46</v>
      </c>
      <c r="L8" s="45" t="s">
        <v>12</v>
      </c>
      <c r="M8" s="90"/>
      <c r="N8" s="45" t="s">
        <v>47</v>
      </c>
      <c r="O8" s="45" t="s">
        <v>13</v>
      </c>
      <c r="P8" s="44" t="s">
        <v>9</v>
      </c>
      <c r="Q8" s="44" t="s">
        <v>48</v>
      </c>
      <c r="R8" s="72"/>
      <c r="S8" s="71"/>
      <c r="T8" s="71"/>
      <c r="U8" s="71"/>
      <c r="V8" s="86"/>
    </row>
    <row r="9" spans="1:24" ht="5.25" hidden="1" customHeight="1">
      <c r="A9" s="49"/>
      <c r="B9" s="46"/>
      <c r="C9" s="47"/>
      <c r="D9" s="46"/>
      <c r="E9" s="48"/>
      <c r="F9" s="46"/>
      <c r="G9" s="46"/>
      <c r="H9" s="46"/>
      <c r="I9" s="49"/>
      <c r="J9" s="49"/>
      <c r="K9" s="46"/>
      <c r="L9" s="49"/>
      <c r="M9" s="49"/>
      <c r="N9" s="46"/>
      <c r="O9" s="46"/>
      <c r="P9" s="46"/>
      <c r="Q9" s="46"/>
      <c r="R9" s="46"/>
      <c r="S9" s="46"/>
      <c r="T9" s="46"/>
      <c r="U9" s="46"/>
      <c r="V9" s="49"/>
    </row>
    <row r="10" spans="1:24" ht="19.5" customHeight="1">
      <c r="A10" s="2" t="s">
        <v>14</v>
      </c>
      <c r="B10" s="4" t="s">
        <v>32</v>
      </c>
      <c r="C10" s="3" t="s">
        <v>33</v>
      </c>
      <c r="D10" s="7" t="s">
        <v>17</v>
      </c>
      <c r="E10" s="8" t="s">
        <v>34</v>
      </c>
      <c r="F10" s="9">
        <v>45290</v>
      </c>
      <c r="G10" s="9">
        <v>45412</v>
      </c>
      <c r="H10" s="10">
        <v>18000</v>
      </c>
      <c r="I10" s="4">
        <v>0</v>
      </c>
      <c r="J10" s="10">
        <v>25</v>
      </c>
      <c r="K10" s="3">
        <v>516.6</v>
      </c>
      <c r="L10" s="11">
        <f t="shared" ref="L10:L16" si="0">H10*0.071</f>
        <v>1277.9999999999998</v>
      </c>
      <c r="M10" s="11">
        <f t="shared" ref="M10:M16" si="1">H10*0.013</f>
        <v>234</v>
      </c>
      <c r="N10" s="12">
        <f t="shared" ref="N10:N16" si="2">+H10*0.0304</f>
        <v>547.20000000000005</v>
      </c>
      <c r="O10" s="11">
        <f t="shared" ref="O10:O16" si="3">H10*0.0709</f>
        <v>1276.2</v>
      </c>
      <c r="P10" s="12"/>
      <c r="Q10" s="11">
        <f t="shared" ref="Q10:Q16" si="4">SUM(K10:P10)</f>
        <v>3852</v>
      </c>
      <c r="R10" s="13">
        <v>1088.8</v>
      </c>
      <c r="S10" s="14">
        <f t="shared" ref="S10:S16" si="5">L10+M10+O10</f>
        <v>2788.2</v>
      </c>
      <c r="T10" s="15">
        <v>16911.2</v>
      </c>
      <c r="U10" s="16" t="s">
        <v>35</v>
      </c>
      <c r="V10" s="12" t="s">
        <v>15</v>
      </c>
      <c r="W10" s="17"/>
    </row>
    <row r="11" spans="1:24" ht="22.5" customHeight="1">
      <c r="A11" s="70" t="s">
        <v>16</v>
      </c>
      <c r="B11" s="35" t="s">
        <v>51</v>
      </c>
      <c r="C11" s="35" t="s">
        <v>49</v>
      </c>
      <c r="D11" s="7" t="s">
        <v>17</v>
      </c>
      <c r="E11" s="8" t="s">
        <v>34</v>
      </c>
      <c r="F11" s="9">
        <v>45292</v>
      </c>
      <c r="G11" s="9">
        <v>45444</v>
      </c>
      <c r="H11" s="10">
        <v>20000</v>
      </c>
      <c r="I11" s="4">
        <v>0</v>
      </c>
      <c r="J11" s="10">
        <v>25</v>
      </c>
      <c r="K11" s="3">
        <v>574</v>
      </c>
      <c r="L11" s="11">
        <f t="shared" si="0"/>
        <v>1419.9999999999998</v>
      </c>
      <c r="M11" s="11">
        <f t="shared" si="1"/>
        <v>260</v>
      </c>
      <c r="N11" s="12">
        <f t="shared" si="2"/>
        <v>608</v>
      </c>
      <c r="O11" s="11">
        <f t="shared" si="3"/>
        <v>1418</v>
      </c>
      <c r="P11" s="11"/>
      <c r="Q11" s="11">
        <f t="shared" si="4"/>
        <v>4280</v>
      </c>
      <c r="R11" s="13">
        <v>1207</v>
      </c>
      <c r="S11" s="14">
        <f t="shared" si="5"/>
        <v>3098</v>
      </c>
      <c r="T11" s="15">
        <v>18793</v>
      </c>
      <c r="U11" s="16" t="s">
        <v>50</v>
      </c>
      <c r="V11" s="28" t="s">
        <v>20</v>
      </c>
      <c r="W11" s="17"/>
    </row>
    <row r="12" spans="1:24">
      <c r="A12" s="2" t="s">
        <v>18</v>
      </c>
      <c r="B12" s="4" t="s">
        <v>52</v>
      </c>
      <c r="C12" s="4" t="s">
        <v>53</v>
      </c>
      <c r="D12" s="7" t="s">
        <v>17</v>
      </c>
      <c r="E12" s="8" t="s">
        <v>34</v>
      </c>
      <c r="F12" s="9">
        <v>45200</v>
      </c>
      <c r="G12" s="9">
        <v>45383</v>
      </c>
      <c r="H12" s="10">
        <v>50000</v>
      </c>
      <c r="I12" s="15">
        <v>1596.68</v>
      </c>
      <c r="J12" s="10">
        <v>25</v>
      </c>
      <c r="K12" s="13">
        <v>1435</v>
      </c>
      <c r="L12" s="11">
        <f t="shared" si="0"/>
        <v>3549.9999999999995</v>
      </c>
      <c r="M12" s="11">
        <f t="shared" si="1"/>
        <v>650</v>
      </c>
      <c r="N12" s="12">
        <f t="shared" si="2"/>
        <v>1520</v>
      </c>
      <c r="O12" s="11">
        <f t="shared" si="3"/>
        <v>3545.0000000000005</v>
      </c>
      <c r="P12" s="11"/>
      <c r="Q12" s="11">
        <f t="shared" si="4"/>
        <v>10700</v>
      </c>
      <c r="R12" s="13">
        <v>6292.14</v>
      </c>
      <c r="S12" s="14">
        <f t="shared" si="5"/>
        <v>7745</v>
      </c>
      <c r="T12" s="15">
        <v>43707.86</v>
      </c>
      <c r="U12" s="16" t="s">
        <v>54</v>
      </c>
      <c r="V12" s="28" t="s">
        <v>15</v>
      </c>
      <c r="W12" s="17"/>
      <c r="X12" s="17"/>
    </row>
    <row r="13" spans="1:24" ht="31.5" customHeight="1">
      <c r="A13" s="2" t="s">
        <v>19</v>
      </c>
      <c r="B13" s="35" t="s">
        <v>57</v>
      </c>
      <c r="C13" s="34" t="s">
        <v>59</v>
      </c>
      <c r="D13" s="7" t="s">
        <v>17</v>
      </c>
      <c r="E13" s="8" t="s">
        <v>34</v>
      </c>
      <c r="F13" s="9">
        <v>45200</v>
      </c>
      <c r="G13" s="9">
        <v>45383</v>
      </c>
      <c r="H13" s="10">
        <v>50000</v>
      </c>
      <c r="I13" s="15">
        <v>1596.68</v>
      </c>
      <c r="J13" s="37">
        <v>25</v>
      </c>
      <c r="K13" s="13">
        <v>1435</v>
      </c>
      <c r="L13" s="11">
        <f t="shared" si="0"/>
        <v>3549.9999999999995</v>
      </c>
      <c r="M13" s="11">
        <f t="shared" si="1"/>
        <v>650</v>
      </c>
      <c r="N13" s="12">
        <f t="shared" si="2"/>
        <v>1520</v>
      </c>
      <c r="O13" s="11">
        <f t="shared" si="3"/>
        <v>3545.0000000000005</v>
      </c>
      <c r="P13" s="11"/>
      <c r="Q13" s="11">
        <f t="shared" si="4"/>
        <v>10700</v>
      </c>
      <c r="R13" s="33">
        <v>6292.14</v>
      </c>
      <c r="S13" s="14">
        <f t="shared" si="5"/>
        <v>7745</v>
      </c>
      <c r="T13" s="36">
        <v>43707.86</v>
      </c>
      <c r="U13" s="16" t="s">
        <v>58</v>
      </c>
      <c r="V13" s="28" t="s">
        <v>15</v>
      </c>
    </row>
    <row r="14" spans="1:24" ht="30">
      <c r="A14" s="43" t="s">
        <v>21</v>
      </c>
      <c r="B14" s="35" t="s">
        <v>60</v>
      </c>
      <c r="C14" s="12" t="s">
        <v>61</v>
      </c>
      <c r="D14" s="35" t="s">
        <v>17</v>
      </c>
      <c r="E14" s="39" t="s">
        <v>62</v>
      </c>
      <c r="F14" s="9">
        <v>45323</v>
      </c>
      <c r="G14" s="9">
        <v>45474</v>
      </c>
      <c r="H14" s="33">
        <v>12000</v>
      </c>
      <c r="I14" s="35">
        <v>0</v>
      </c>
      <c r="J14" s="10">
        <v>25</v>
      </c>
      <c r="K14" s="12">
        <f t="shared" ref="K14:K16" si="6">+H14*0.0287</f>
        <v>344.4</v>
      </c>
      <c r="L14" s="11">
        <f t="shared" si="0"/>
        <v>851.99999999999989</v>
      </c>
      <c r="M14" s="11">
        <f t="shared" si="1"/>
        <v>156</v>
      </c>
      <c r="N14" s="12">
        <f t="shared" si="2"/>
        <v>364.8</v>
      </c>
      <c r="O14" s="11">
        <f t="shared" si="3"/>
        <v>850.80000000000007</v>
      </c>
      <c r="P14" s="11"/>
      <c r="Q14" s="11">
        <f t="shared" si="4"/>
        <v>2568</v>
      </c>
      <c r="R14" s="35">
        <v>734.2</v>
      </c>
      <c r="S14" s="14">
        <f t="shared" si="5"/>
        <v>1858.8</v>
      </c>
      <c r="T14" s="36">
        <v>11265.8</v>
      </c>
      <c r="U14" s="16" t="s">
        <v>58</v>
      </c>
      <c r="V14" s="28" t="s">
        <v>15</v>
      </c>
    </row>
    <row r="15" spans="1:24" ht="30">
      <c r="A15" s="3" t="s">
        <v>22</v>
      </c>
      <c r="B15" s="35" t="s">
        <v>63</v>
      </c>
      <c r="C15" s="12" t="s">
        <v>61</v>
      </c>
      <c r="D15" s="35" t="s">
        <v>17</v>
      </c>
      <c r="E15" s="39" t="s">
        <v>62</v>
      </c>
      <c r="F15" s="9">
        <v>45323</v>
      </c>
      <c r="G15" s="9">
        <v>45474</v>
      </c>
      <c r="H15" s="33">
        <v>12000</v>
      </c>
      <c r="I15" s="35">
        <v>0</v>
      </c>
      <c r="J15" s="10">
        <v>25</v>
      </c>
      <c r="K15" s="12">
        <f t="shared" si="6"/>
        <v>344.4</v>
      </c>
      <c r="L15" s="11">
        <f t="shared" si="0"/>
        <v>851.99999999999989</v>
      </c>
      <c r="M15" s="11">
        <f t="shared" si="1"/>
        <v>156</v>
      </c>
      <c r="N15" s="12">
        <f t="shared" si="2"/>
        <v>364.8</v>
      </c>
      <c r="O15" s="11">
        <f t="shared" si="3"/>
        <v>850.80000000000007</v>
      </c>
      <c r="P15" s="38"/>
      <c r="Q15" s="11">
        <f t="shared" si="4"/>
        <v>2568</v>
      </c>
      <c r="R15" s="35">
        <v>734.2</v>
      </c>
      <c r="S15" s="14">
        <f t="shared" si="5"/>
        <v>1858.8</v>
      </c>
      <c r="T15" s="36">
        <v>11265.8</v>
      </c>
      <c r="U15" s="16" t="s">
        <v>58</v>
      </c>
      <c r="V15" s="12" t="s">
        <v>15</v>
      </c>
    </row>
    <row r="16" spans="1:24" ht="30.75" thickBot="1">
      <c r="A16" s="3" t="s">
        <v>23</v>
      </c>
      <c r="B16" s="40" t="s">
        <v>64</v>
      </c>
      <c r="C16" s="55" t="s">
        <v>65</v>
      </c>
      <c r="D16" s="40" t="s">
        <v>17</v>
      </c>
      <c r="E16" s="41" t="s">
        <v>62</v>
      </c>
      <c r="F16" s="42">
        <v>45626</v>
      </c>
      <c r="G16" s="42">
        <v>45352</v>
      </c>
      <c r="H16" s="68">
        <v>12000</v>
      </c>
      <c r="I16" s="35">
        <v>0</v>
      </c>
      <c r="J16" s="10">
        <v>25</v>
      </c>
      <c r="K16" s="12">
        <f t="shared" si="6"/>
        <v>344.4</v>
      </c>
      <c r="L16" s="11">
        <f t="shared" si="0"/>
        <v>851.99999999999989</v>
      </c>
      <c r="M16" s="11">
        <f t="shared" si="1"/>
        <v>156</v>
      </c>
      <c r="N16" s="12">
        <f t="shared" si="2"/>
        <v>364.8</v>
      </c>
      <c r="O16" s="11">
        <f t="shared" si="3"/>
        <v>850.80000000000007</v>
      </c>
      <c r="P16" s="38"/>
      <c r="Q16" s="11">
        <f t="shared" si="4"/>
        <v>2568</v>
      </c>
      <c r="R16" s="35">
        <v>734.2</v>
      </c>
      <c r="S16" s="14">
        <f t="shared" si="5"/>
        <v>1858.8</v>
      </c>
      <c r="T16" s="36">
        <v>11265.8</v>
      </c>
      <c r="U16" s="12" t="s">
        <v>58</v>
      </c>
      <c r="V16" s="12" t="s">
        <v>20</v>
      </c>
    </row>
    <row r="17" spans="1:21" ht="15.75" thickBot="1">
      <c r="A17" s="54"/>
      <c r="B17" s="56"/>
      <c r="C17" s="57" t="s">
        <v>55</v>
      </c>
      <c r="D17" s="29"/>
      <c r="E17" s="30"/>
      <c r="F17" s="31"/>
      <c r="G17" s="32"/>
      <c r="H17" s="50">
        <f>SUM(H9:H16)</f>
        <v>174000</v>
      </c>
      <c r="I17" s="50">
        <f t="shared" ref="I17:O17" si="7">SUM(I10:I16)</f>
        <v>3193.36</v>
      </c>
      <c r="J17" s="50">
        <f t="shared" si="7"/>
        <v>175</v>
      </c>
      <c r="K17" s="50">
        <f t="shared" si="7"/>
        <v>4993.7999999999993</v>
      </c>
      <c r="L17" s="50">
        <f t="shared" si="7"/>
        <v>12353.999999999998</v>
      </c>
      <c r="M17" s="50">
        <f t="shared" si="7"/>
        <v>2262</v>
      </c>
      <c r="N17" s="50">
        <f t="shared" si="7"/>
        <v>5289.6</v>
      </c>
      <c r="O17" s="50">
        <f t="shared" si="7"/>
        <v>12336.599999999999</v>
      </c>
      <c r="P17" s="51"/>
      <c r="Q17" s="50">
        <f>SUM(Q10:Q16)</f>
        <v>37236</v>
      </c>
      <c r="R17" s="50">
        <f>SUM(R10:R16)</f>
        <v>17082.680000000004</v>
      </c>
      <c r="S17" s="52">
        <f>SUM(S10:S16)</f>
        <v>26952.6</v>
      </c>
      <c r="T17" s="53">
        <f>SUM(T10:T16)</f>
        <v>156917.31999999998</v>
      </c>
      <c r="U17" s="20"/>
    </row>
    <row r="18" spans="1:21">
      <c r="A18" s="58"/>
      <c r="B18" s="59"/>
      <c r="C18" s="60"/>
      <c r="D18" s="60"/>
      <c r="E18" s="60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20"/>
    </row>
    <row r="19" spans="1:21">
      <c r="A19" s="69"/>
      <c r="F19" s="64"/>
      <c r="I19" s="65"/>
      <c r="J19" s="65"/>
      <c r="K19" s="65"/>
      <c r="L19" s="65"/>
      <c r="M19" s="66"/>
      <c r="O19" s="65"/>
      <c r="P19" s="65"/>
      <c r="Q19" s="65"/>
      <c r="R19" s="65"/>
      <c r="S19" s="67"/>
      <c r="T19" s="67"/>
    </row>
    <row r="20" spans="1:21" ht="13.5" customHeight="1">
      <c r="C20" t="s">
        <v>24</v>
      </c>
      <c r="F20" t="s">
        <v>25</v>
      </c>
      <c r="I20" s="5"/>
    </row>
    <row r="21" spans="1:21">
      <c r="I21" s="5"/>
    </row>
    <row r="23" spans="1:21">
      <c r="C23" t="s">
        <v>26</v>
      </c>
      <c r="F23" t="s">
        <v>27</v>
      </c>
    </row>
    <row r="24" spans="1:21">
      <c r="C24" t="s">
        <v>28</v>
      </c>
      <c r="F24" t="s">
        <v>29</v>
      </c>
    </row>
    <row r="25" spans="1:21" ht="15.75">
      <c r="C25" s="6" t="s">
        <v>30</v>
      </c>
      <c r="E25" s="6"/>
      <c r="F25" s="6" t="s">
        <v>31</v>
      </c>
      <c r="G25" s="6"/>
      <c r="H25" s="6"/>
    </row>
    <row r="26" spans="1:21" ht="15.75">
      <c r="I26" s="6"/>
    </row>
  </sheetData>
  <mergeCells count="22"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  <mergeCell ref="T6:T8"/>
    <mergeCell ref="R7:R8"/>
    <mergeCell ref="I6:I8"/>
    <mergeCell ref="J6:J8"/>
    <mergeCell ref="K6:Q6"/>
    <mergeCell ref="R6:S6"/>
  </mergeCells>
  <conditionalFormatting sqref="B3:B8">
    <cfRule type="duplicateValues" dxfId="45" priority="30"/>
    <cfRule type="duplicateValues" dxfId="44" priority="31"/>
    <cfRule type="duplicateValues" dxfId="43" priority="32"/>
    <cfRule type="duplicateValues" dxfId="42" priority="33"/>
    <cfRule type="duplicateValues" dxfId="41" priority="34"/>
  </conditionalFormatting>
  <conditionalFormatting sqref="B10"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</conditionalFormatting>
  <conditionalFormatting sqref="B11">
    <cfRule type="duplicateValues" dxfId="35" priority="29"/>
    <cfRule type="duplicateValues" dxfId="34" priority="25"/>
    <cfRule type="duplicateValues" dxfId="33" priority="26"/>
    <cfRule type="duplicateValues" dxfId="32" priority="27"/>
    <cfRule type="duplicateValues" dxfId="31" priority="28"/>
  </conditionalFormatting>
  <conditionalFormatting sqref="B12">
    <cfRule type="duplicateValues" dxfId="30" priority="20"/>
    <cfRule type="duplicateValues" dxfId="29" priority="21"/>
    <cfRule type="duplicateValues" dxfId="28" priority="24"/>
    <cfRule type="duplicateValues" dxfId="27" priority="22"/>
    <cfRule type="duplicateValues" dxfId="26" priority="23"/>
  </conditionalFormatting>
  <conditionalFormatting sqref="B13">
    <cfRule type="duplicateValues" dxfId="25" priority="18"/>
    <cfRule type="duplicateValues" dxfId="24" priority="15"/>
    <cfRule type="duplicateValues" dxfId="23" priority="16"/>
    <cfRule type="duplicateValues" dxfId="22" priority="17"/>
  </conditionalFormatting>
  <conditionalFormatting sqref="B14">
    <cfRule type="duplicateValues" dxfId="21" priority="11"/>
    <cfRule type="duplicateValues" dxfId="20" priority="8"/>
    <cfRule type="duplicateValues" dxfId="19" priority="9"/>
    <cfRule type="duplicateValues" dxfId="18" priority="10"/>
    <cfRule type="duplicateValues" dxfId="17" priority="12"/>
    <cfRule type="duplicateValues" dxfId="16" priority="13"/>
    <cfRule type="duplicateValues" dxfId="15" priority="14"/>
  </conditionalFormatting>
  <conditionalFormatting sqref="B15"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7"/>
    <cfRule type="duplicateValues" dxfId="9" priority="6"/>
    <cfRule type="duplicateValues" dxfId="8" priority="1"/>
  </conditionalFormatting>
  <conditionalFormatting sqref="B17:B18">
    <cfRule type="duplicateValues" dxfId="7" priority="40"/>
    <cfRule type="duplicateValues" dxfId="6" priority="41"/>
    <cfRule type="duplicateValues" dxfId="5" priority="42"/>
    <cfRule type="duplicateValues" dxfId="4" priority="43"/>
    <cfRule type="duplicateValues" dxfId="3" priority="44"/>
    <cfRule type="duplicateValues" dxfId="2" priority="45"/>
    <cfRule type="duplicateValues" dxfId="1" priority="46"/>
  </conditionalFormatting>
  <conditionalFormatting sqref="C17:C18">
    <cfRule type="duplicateValues" dxfId="0" priority="19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2024-10-23T17:35:02Z</cp:lastPrinted>
  <dcterms:created xsi:type="dcterms:W3CDTF">2024-10-21T13:58:32Z</dcterms:created>
  <dcterms:modified xsi:type="dcterms:W3CDTF">2024-10-23T17:36:04Z</dcterms:modified>
</cp:coreProperties>
</file>