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 sueldos fijos\"/>
    </mc:Choice>
  </mc:AlternateContent>
  <xr:revisionPtr revIDLastSave="0" documentId="13_ncr:1_{D8B7DFF8-CB40-48F6-8B82-D37B1E59FED7}" xr6:coauthVersionLast="47" xr6:coauthVersionMax="47" xr10:uidLastSave="{00000000-0000-0000-0000-000000000000}"/>
  <bookViews>
    <workbookView xWindow="-120" yWindow="-120" windowWidth="29040" windowHeight="15720" xr2:uid="{8C133717-5CA1-4252-8429-F89813E1D0B1}"/>
  </bookViews>
  <sheets>
    <sheet name="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M11" i="1"/>
  <c r="K11" i="1"/>
  <c r="J11" i="1"/>
  <c r="P16" i="1"/>
  <c r="M16" i="1"/>
  <c r="K16" i="1"/>
  <c r="J16" i="1"/>
  <c r="O16" i="1" l="1"/>
  <c r="O11" i="1"/>
  <c r="Q11" i="1"/>
  <c r="Q16" i="1"/>
  <c r="R19" i="1" l="1"/>
  <c r="J19" i="1"/>
  <c r="I19" i="1"/>
  <c r="H19" i="1"/>
  <c r="G19" i="1"/>
  <c r="F19" i="1"/>
  <c r="O19" i="1"/>
  <c r="M19" i="1"/>
  <c r="P19" i="1"/>
  <c r="K19" i="1"/>
  <c r="Q19" i="1"/>
  <c r="L19" i="1" l="1"/>
</calcChain>
</file>

<file path=xl/sharedStrings.xml><?xml version="1.0" encoding="utf-8"?>
<sst xmlns="http://schemas.openxmlformats.org/spreadsheetml/2006/main" count="111" uniqueCount="72">
  <si>
    <t xml:space="preserve"> </t>
  </si>
  <si>
    <t>Nómina de Sueldos: Personal Fiijo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</si>
  <si>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Nómina de Sueldos: PERSONAL MILITAR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</si>
  <si>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Correspondiente al mes de Abril del año 2024</t>
  </si>
  <si>
    <t xml:space="preserve">Reg. No. </t>
  </si>
  <si>
    <t>Nombre</t>
  </si>
  <si>
    <t>CARGO</t>
  </si>
  <si>
    <t>DEPARTAMENTO</t>
  </si>
  <si>
    <t>Estatus</t>
  </si>
  <si>
    <t>Sueldo Bruto (RD$)</t>
  </si>
  <si>
    <t>IS/R              (Ley 11-92)     (1*)</t>
  </si>
  <si>
    <t>Seguro Sávica</t>
  </si>
  <si>
    <t xml:space="preserve">                                                                          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</si>
  <si>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</si>
  <si>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</si>
  <si>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</si>
  <si>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</si>
  <si>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</si>
  <si>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</si>
  <si>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</si>
  <si>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</si>
  <si>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</si>
  <si>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</si>
  <si>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</si>
  <si>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</si>
  <si>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</si>
  <si>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</si>
  <si>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</si>
  <si>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1-</t>
  </si>
  <si>
    <t>CLARITZA ROCHTTE DE SENIOR</t>
  </si>
  <si>
    <t>GOBERNADORA</t>
  </si>
  <si>
    <t>GOBERNADORA CIVIL PROVINCIA PUERTO PLATA</t>
  </si>
  <si>
    <t>FIJO</t>
  </si>
  <si>
    <t>2.1.1.1.01</t>
  </si>
  <si>
    <t>FEMENINO</t>
  </si>
  <si>
    <t>GOBERNACION CIVIL DE PUERTO PLATA-MIP</t>
  </si>
  <si>
    <t>2.11.1.01</t>
  </si>
  <si>
    <t>2-</t>
  </si>
  <si>
    <t>YUDELKA VIRGINIA THOMAS REYES</t>
  </si>
  <si>
    <t>AUX. OFICINA</t>
  </si>
  <si>
    <t>FEMENIN0</t>
  </si>
  <si>
    <t>3-</t>
  </si>
  <si>
    <t>NOLBELY MARIA BATISTA ROSA</t>
  </si>
  <si>
    <t>SECRETARIA</t>
  </si>
  <si>
    <t>4-</t>
  </si>
  <si>
    <t>DANIEL GONZALEZ ROCHE</t>
  </si>
  <si>
    <t>CHOFER</t>
  </si>
  <si>
    <t>MASCULINO</t>
  </si>
  <si>
    <t>5-</t>
  </si>
  <si>
    <t>LENIN RUBEN GARCIA GARDEN</t>
  </si>
  <si>
    <t>SECRETARIO</t>
  </si>
  <si>
    <t>6-</t>
  </si>
  <si>
    <t>MARYELIN VILLAMAN TORRES</t>
  </si>
  <si>
    <t>CONSERJE</t>
  </si>
  <si>
    <t>7-</t>
  </si>
  <si>
    <t>LUIS EMILIO PALIN BRITO</t>
  </si>
  <si>
    <t>RECEPCIONISTA</t>
  </si>
  <si>
    <t>8-</t>
  </si>
  <si>
    <t>FAUSTA MARIA REYES PEÑA</t>
  </si>
  <si>
    <t>9-</t>
  </si>
  <si>
    <t>RAFAEL EMILIO GOMEZ FRANCISCO</t>
  </si>
  <si>
    <t>VIGILANTE</t>
  </si>
  <si>
    <t>TOTAL: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</si>
  <si>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</si>
  <si>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</si>
  <si>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</si>
  <si>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</si>
  <si>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</si>
  <si>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</si>
  <si>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</si>
  <si>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</si>
  <si>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Correspondiente al mes de mayo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</si>
</sst>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Calibri"/>
      <family val="2"/>
    </font>
    <font>
      <b/>
      <sz val="14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89999084444715716"/>
        <bgColor rgb="FF000000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7" fillId="0" borderId="6" xfId="0" applyFont="1" applyBorder="1"/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44" fontId="7" fillId="0" borderId="9" xfId="0" applyNumberFormat="1" applyFont="1" applyBorder="1" applyAlignment="1">
      <alignment horizontal="center" vertical="center"/>
    </xf>
    <xf numFmtId="8" fontId="7" fillId="0" borderId="9" xfId="0" applyNumberFormat="1" applyFont="1" applyBorder="1" applyAlignment="1">
      <alignment horizontal="center" vertical="center"/>
    </xf>
    <xf numFmtId="44" fontId="7" fillId="0" borderId="9" xfId="2" applyFont="1" applyBorder="1" applyAlignment="1">
      <alignment horizontal="center" vertical="center"/>
    </xf>
    <xf numFmtId="44" fontId="7" fillId="0" borderId="9" xfId="2" applyFont="1" applyBorder="1" applyAlignment="1">
      <alignment vertical="center"/>
    </xf>
    <xf numFmtId="44" fontId="0" fillId="0" borderId="9" xfId="2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7" fillId="0" borderId="0" xfId="0" applyFont="1"/>
    <xf numFmtId="0" fontId="7" fillId="0" borderId="8" xfId="0" applyFont="1" applyBorder="1"/>
    <xf numFmtId="0" fontId="7" fillId="0" borderId="8" xfId="0" applyFont="1" applyBorder="1" applyAlignment="1">
      <alignment horizontal="center" vertical="center"/>
    </xf>
    <xf numFmtId="44" fontId="7" fillId="0" borderId="8" xfId="2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center"/>
    </xf>
    <xf numFmtId="44" fontId="0" fillId="0" borderId="9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44" fontId="7" fillId="0" borderId="8" xfId="2" applyFont="1" applyBorder="1" applyAlignment="1">
      <alignment vertical="center"/>
    </xf>
    <xf numFmtId="44" fontId="0" fillId="0" borderId="8" xfId="0" applyNumberFormat="1" applyBorder="1" applyAlignment="1">
      <alignment horizontal="center"/>
    </xf>
    <xf numFmtId="0" fontId="0" fillId="0" borderId="2" xfId="0" applyBorder="1"/>
    <xf numFmtId="0" fontId="0" fillId="0" borderId="8" xfId="0" applyBorder="1"/>
    <xf numFmtId="43" fontId="8" fillId="0" borderId="11" xfId="1" applyFont="1" applyFill="1" applyBorder="1" applyAlignment="1">
      <alignment horizontal="center" vertical="center"/>
    </xf>
    <xf numFmtId="43" fontId="9" fillId="3" borderId="12" xfId="1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164" fontId="9" fillId="3" borderId="8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44" fontId="0" fillId="0" borderId="0" xfId="0" applyNumberFormat="1" applyAlignment="1">
      <alignment horizontal="center"/>
    </xf>
    <xf numFmtId="44" fontId="7" fillId="0" borderId="0" xfId="2" applyFont="1" applyBorder="1" applyAlignment="1">
      <alignment horizontal="center" vertical="center"/>
    </xf>
    <xf numFmtId="44" fontId="7" fillId="0" borderId="0" xfId="2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left"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164" fontId="9" fillId="5" borderId="8" xfId="1" applyNumberFormat="1" applyFont="1" applyFill="1" applyBorder="1" applyAlignment="1">
      <alignment horizontal="center" vertical="center" wrapText="1"/>
    </xf>
    <xf numFmtId="44" fontId="9" fillId="5" borderId="8" xfId="2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2495550</xdr:colOff>
      <xdr:row>0</xdr:row>
      <xdr:rowOff>28576</xdr:rowOff>
    </xdr:from>
    <xdr:to>
      <xdr:col>11</xdr:col>
      <xdr:colOff>142875</xdr:colOff>
      <xdr:row>3</xdr:row>
      <xdr:rowOff>9526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C19157-A792-4CE8-9A7D-6D32B9C1A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8576"/>
          <a:ext cx="74676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3F3C-F263-43A4-8D53-C97BDB741D07}">
  <sheetPr>
    <pageSetUpPr fitToPage="1"/>
  </sheetPr>
  <dimension ref="A1:T28"/>
  <sheetViews>
    <sheetView tabSelected="1" topLeftCell="D1" workbookViewId="0">
      <selection activeCell="M23" sqref="M23"/>
    </sheetView>
  </sheetViews>
  <sheetFormatPr baseColWidth="10" defaultRowHeight="15" x14ac:dyDescent="0.25"/>
  <cols>
    <col min="2" max="2" width="33.85546875" customWidth="1"/>
    <col min="3" max="3" width="16" customWidth="1"/>
    <col min="4" max="4" width="43.42578125" customWidth="1"/>
    <col min="5" max="5" width="24.140625" customWidth="1"/>
    <col min="6" max="6" width="16.7109375" customWidth="1"/>
    <col min="9" max="9" width="15.7109375" customWidth="1"/>
    <col min="10" max="10" width="13" customWidth="1"/>
    <col min="12" max="12" width="12.28515625" customWidth="1"/>
    <col min="13" max="13" width="15.140625" customWidth="1"/>
    <col min="14" max="14" width="10.5703125" customWidth="1"/>
    <col min="15" max="15" width="14.140625" customWidth="1"/>
    <col min="18" max="18" width="12.855468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" x14ac:dyDescent="0.25">
      <c r="A3" s="1"/>
      <c r="B3" s="1"/>
      <c r="C3" s="1" t="s">
        <v>0</v>
      </c>
      <c r="D3" s="1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</row>
    <row r="4" spans="1:20" ht="18" x14ac:dyDescent="0.25">
      <c r="A4" s="1"/>
      <c r="B4" s="1"/>
      <c r="C4" s="1"/>
      <c r="D4" s="1"/>
      <c r="E4" s="1"/>
      <c r="F4" s="44" t="s">
        <v>1</v>
      </c>
      <c r="G4" s="44"/>
      <c r="H4" s="44"/>
      <c r="I4" s="44"/>
      <c r="J4" s="44"/>
      <c r="K4" s="44"/>
      <c r="L4" s="1"/>
      <c r="M4" s="1"/>
      <c r="N4" s="1"/>
      <c r="O4" s="1"/>
      <c r="P4" s="1"/>
      <c r="Q4" s="1"/>
      <c r="R4" s="1"/>
      <c r="S4" s="1"/>
      <c r="T4" s="1"/>
    </row>
    <row r="5" spans="1:20" ht="21" x14ac:dyDescent="0.25">
      <c r="A5" s="3" t="s">
        <v>2</v>
      </c>
      <c r="B5" s="2"/>
      <c r="C5" s="1" t="s">
        <v>0</v>
      </c>
      <c r="D5" s="1" t="s">
        <v>0</v>
      </c>
      <c r="E5" s="1" t="s">
        <v>0</v>
      </c>
      <c r="F5" s="44" t="s">
        <v>71</v>
      </c>
      <c r="G5" s="44"/>
      <c r="H5" s="44"/>
      <c r="I5" s="44"/>
      <c r="J5" s="44"/>
      <c r="K5" s="4"/>
      <c r="L5" s="1"/>
      <c r="M5" s="2"/>
      <c r="N5" s="2"/>
      <c r="O5" s="2"/>
      <c r="P5" s="2"/>
      <c r="Q5" s="1"/>
      <c r="R5" s="1"/>
      <c r="S5" s="1"/>
      <c r="T5" s="1"/>
    </row>
    <row r="6" spans="1:20" ht="21" x14ac:dyDescent="0.25">
      <c r="A6" s="5" t="s">
        <v>3</v>
      </c>
      <c r="B6" s="5"/>
      <c r="C6" s="6" t="s">
        <v>0</v>
      </c>
      <c r="D6" s="6" t="s">
        <v>0</v>
      </c>
      <c r="E6" s="6" t="s">
        <v>0</v>
      </c>
      <c r="F6" s="7" t="s">
        <v>0</v>
      </c>
      <c r="G6" s="7"/>
      <c r="H6" s="7"/>
      <c r="I6" s="7"/>
      <c r="J6" s="7"/>
      <c r="K6" s="7"/>
      <c r="L6" s="6"/>
      <c r="M6" s="5"/>
      <c r="N6" s="5"/>
      <c r="O6" s="5"/>
      <c r="P6" s="5"/>
      <c r="Q6" s="1"/>
      <c r="R6" s="1"/>
      <c r="S6" s="1"/>
      <c r="T6" s="1"/>
    </row>
    <row r="7" spans="1:20" ht="38.25" x14ac:dyDescent="0.25">
      <c r="A7" s="45" t="s">
        <v>4</v>
      </c>
      <c r="B7" s="45" t="s">
        <v>5</v>
      </c>
      <c r="C7" s="46" t="s">
        <v>6</v>
      </c>
      <c r="D7" s="45" t="s">
        <v>7</v>
      </c>
      <c r="E7" s="47" t="s">
        <v>8</v>
      </c>
      <c r="F7" s="45" t="s">
        <v>9</v>
      </c>
      <c r="G7" s="45" t="s">
        <v>10</v>
      </c>
      <c r="H7" s="45" t="s">
        <v>11</v>
      </c>
      <c r="I7" s="48" t="s">
        <v>0</v>
      </c>
      <c r="J7" s="49" t="s">
        <v>0</v>
      </c>
      <c r="K7" s="48" t="s">
        <v>12</v>
      </c>
      <c r="L7" s="49"/>
      <c r="M7" s="49"/>
      <c r="N7" s="49"/>
      <c r="O7" s="50"/>
      <c r="P7" s="51" t="s">
        <v>13</v>
      </c>
      <c r="Q7" s="52"/>
      <c r="R7" s="45" t="s">
        <v>14</v>
      </c>
      <c r="S7" s="45" t="s">
        <v>15</v>
      </c>
      <c r="T7" s="45" t="s">
        <v>16</v>
      </c>
    </row>
    <row r="8" spans="1:20" ht="63.75" x14ac:dyDescent="0.25">
      <c r="A8" s="53"/>
      <c r="B8" s="53"/>
      <c r="C8" s="54"/>
      <c r="D8" s="53"/>
      <c r="E8" s="55"/>
      <c r="F8" s="53"/>
      <c r="G8" s="53"/>
      <c r="H8" s="53"/>
      <c r="I8" s="51" t="s">
        <v>17</v>
      </c>
      <c r="J8" s="52"/>
      <c r="K8" s="45" t="s">
        <v>18</v>
      </c>
      <c r="L8" s="51" t="s">
        <v>19</v>
      </c>
      <c r="M8" s="52"/>
      <c r="N8" s="45" t="s">
        <v>20</v>
      </c>
      <c r="O8" s="45" t="s">
        <v>21</v>
      </c>
      <c r="P8" s="45" t="s">
        <v>22</v>
      </c>
      <c r="Q8" s="45" t="s">
        <v>23</v>
      </c>
      <c r="R8" s="53"/>
      <c r="S8" s="53"/>
      <c r="T8" s="53"/>
    </row>
    <row r="9" spans="1:20" ht="25.5" x14ac:dyDescent="0.25">
      <c r="A9" s="56"/>
      <c r="B9" s="56"/>
      <c r="C9" s="57"/>
      <c r="D9" s="56"/>
      <c r="E9" s="58"/>
      <c r="F9" s="56"/>
      <c r="G9" s="56"/>
      <c r="H9" s="56"/>
      <c r="I9" s="59" t="s">
        <v>24</v>
      </c>
      <c r="J9" s="59" t="s">
        <v>25</v>
      </c>
      <c r="K9" s="56"/>
      <c r="L9" s="59" t="s">
        <v>26</v>
      </c>
      <c r="M9" s="59" t="s">
        <v>27</v>
      </c>
      <c r="N9" s="56"/>
      <c r="O9" s="56"/>
      <c r="P9" s="56"/>
      <c r="Q9" s="56"/>
      <c r="R9" s="56"/>
      <c r="S9" s="56"/>
      <c r="T9" s="56"/>
    </row>
    <row r="10" spans="1:20" x14ac:dyDescent="0.25">
      <c r="A10" s="8" t="s">
        <v>28</v>
      </c>
      <c r="B10" s="9" t="s">
        <v>29</v>
      </c>
      <c r="C10" s="10" t="s">
        <v>30</v>
      </c>
      <c r="D10" s="10" t="s">
        <v>31</v>
      </c>
      <c r="E10" s="11" t="s">
        <v>32</v>
      </c>
      <c r="F10" s="12">
        <v>150000</v>
      </c>
      <c r="G10" s="13">
        <v>23866.62</v>
      </c>
      <c r="H10" s="14">
        <v>25</v>
      </c>
      <c r="I10" s="14">
        <v>4305</v>
      </c>
      <c r="J10" s="14">
        <v>10650</v>
      </c>
      <c r="K10" s="14">
        <v>1950</v>
      </c>
      <c r="L10" s="14">
        <v>4560</v>
      </c>
      <c r="M10" s="15">
        <v>10635</v>
      </c>
      <c r="N10" s="11"/>
      <c r="O10" s="14">
        <v>32100</v>
      </c>
      <c r="P10" s="14">
        <v>8865</v>
      </c>
      <c r="Q10" s="14">
        <v>21285</v>
      </c>
      <c r="R10" s="14">
        <v>117243.38</v>
      </c>
      <c r="S10" s="11" t="s">
        <v>33</v>
      </c>
      <c r="T10" s="11" t="s">
        <v>34</v>
      </c>
    </row>
    <row r="11" spans="1:20" x14ac:dyDescent="0.25">
      <c r="A11" s="19" t="s">
        <v>37</v>
      </c>
      <c r="B11" s="20" t="s">
        <v>38</v>
      </c>
      <c r="C11" s="21" t="s">
        <v>39</v>
      </c>
      <c r="D11" s="21" t="s">
        <v>35</v>
      </c>
      <c r="E11" s="22" t="s">
        <v>32</v>
      </c>
      <c r="F11" s="16">
        <v>20000</v>
      </c>
      <c r="G11" s="16">
        <v>0</v>
      </c>
      <c r="H11" s="16">
        <v>25</v>
      </c>
      <c r="I11" s="16">
        <v>574</v>
      </c>
      <c r="J11" s="16">
        <f t="shared" ref="J11" si="0">F11*0.071</f>
        <v>1419.9999999999998</v>
      </c>
      <c r="K11" s="16">
        <f t="shared" ref="K11" si="1">F11*0.013</f>
        <v>260</v>
      </c>
      <c r="L11" s="16">
        <v>380</v>
      </c>
      <c r="M11" s="16">
        <f t="shared" ref="M11" si="2">F11*0.0709</f>
        <v>1418</v>
      </c>
      <c r="O11" s="16">
        <f t="shared" ref="O11" si="3">SUM(I11:M11)</f>
        <v>4052</v>
      </c>
      <c r="P11" s="16">
        <f t="shared" ref="P11:Q11" si="4">I11+L11</f>
        <v>954</v>
      </c>
      <c r="Q11" s="16">
        <f t="shared" si="4"/>
        <v>2838</v>
      </c>
      <c r="R11" s="16">
        <v>18182.18</v>
      </c>
      <c r="S11" s="18" t="s">
        <v>36</v>
      </c>
      <c r="T11" s="17" t="s">
        <v>34</v>
      </c>
    </row>
    <row r="12" spans="1:20" x14ac:dyDescent="0.25">
      <c r="A12" s="8" t="s">
        <v>41</v>
      </c>
      <c r="B12" s="10" t="s">
        <v>42</v>
      </c>
      <c r="C12" s="10" t="s">
        <v>43</v>
      </c>
      <c r="D12" s="10" t="s">
        <v>35</v>
      </c>
      <c r="E12" s="11" t="s">
        <v>32</v>
      </c>
      <c r="F12" s="12">
        <v>35000</v>
      </c>
      <c r="G12" s="11"/>
      <c r="H12" s="14">
        <v>25</v>
      </c>
      <c r="I12" s="14">
        <v>1004.5</v>
      </c>
      <c r="J12" s="14">
        <v>2485</v>
      </c>
      <c r="K12" s="14">
        <v>455</v>
      </c>
      <c r="L12" s="14">
        <v>1064</v>
      </c>
      <c r="M12" s="15">
        <v>2481.5</v>
      </c>
      <c r="N12" s="11"/>
      <c r="O12" s="14">
        <v>7490</v>
      </c>
      <c r="P12" s="14">
        <v>2068.5</v>
      </c>
      <c r="Q12" s="14">
        <v>4966.5</v>
      </c>
      <c r="R12" s="14">
        <v>32906.5</v>
      </c>
      <c r="S12" s="11" t="s">
        <v>33</v>
      </c>
      <c r="T12" s="11" t="s">
        <v>34</v>
      </c>
    </row>
    <row r="13" spans="1:20" x14ac:dyDescent="0.25">
      <c r="A13" s="8" t="s">
        <v>44</v>
      </c>
      <c r="B13" s="10" t="s">
        <v>45</v>
      </c>
      <c r="C13" s="10" t="s">
        <v>46</v>
      </c>
      <c r="D13" s="10" t="s">
        <v>35</v>
      </c>
      <c r="E13" s="11" t="s">
        <v>32</v>
      </c>
      <c r="F13" s="12">
        <v>15950</v>
      </c>
      <c r="G13" s="11"/>
      <c r="H13" s="14">
        <v>25</v>
      </c>
      <c r="I13" s="14">
        <v>457.77</v>
      </c>
      <c r="J13" s="14">
        <v>1132.45</v>
      </c>
      <c r="K13" s="14">
        <v>207.35</v>
      </c>
      <c r="L13" s="14">
        <v>484.88</v>
      </c>
      <c r="M13" s="15">
        <v>1130.8599999999999</v>
      </c>
      <c r="N13" s="11"/>
      <c r="O13" s="14">
        <v>3413.3</v>
      </c>
      <c r="P13" s="14">
        <v>942.65</v>
      </c>
      <c r="Q13" s="14">
        <v>2263.31</v>
      </c>
      <c r="R13" s="14">
        <v>14982.35</v>
      </c>
      <c r="S13" s="11" t="s">
        <v>33</v>
      </c>
      <c r="T13" s="11" t="s">
        <v>47</v>
      </c>
    </row>
    <row r="14" spans="1:20" x14ac:dyDescent="0.25">
      <c r="A14" s="8" t="s">
        <v>48</v>
      </c>
      <c r="B14" s="21" t="s">
        <v>49</v>
      </c>
      <c r="C14" s="10" t="s">
        <v>50</v>
      </c>
      <c r="D14" s="10" t="s">
        <v>35</v>
      </c>
      <c r="E14" s="11" t="s">
        <v>32</v>
      </c>
      <c r="F14" s="12">
        <v>15000</v>
      </c>
      <c r="G14" s="11"/>
      <c r="H14" s="14">
        <v>25</v>
      </c>
      <c r="I14" s="14">
        <v>430.5</v>
      </c>
      <c r="J14" s="14">
        <v>1065</v>
      </c>
      <c r="K14" s="14">
        <v>195</v>
      </c>
      <c r="L14" s="14">
        <v>456</v>
      </c>
      <c r="M14" s="15">
        <v>1063.5</v>
      </c>
      <c r="N14" s="11"/>
      <c r="O14" s="14">
        <v>3210</v>
      </c>
      <c r="P14" s="14">
        <v>886.5</v>
      </c>
      <c r="Q14" s="14">
        <v>2128.5</v>
      </c>
      <c r="R14" s="14">
        <v>14088.5</v>
      </c>
      <c r="S14" s="11" t="s">
        <v>33</v>
      </c>
      <c r="T14" s="11" t="s">
        <v>47</v>
      </c>
    </row>
    <row r="15" spans="1:20" x14ac:dyDescent="0.25">
      <c r="A15" s="24" t="s">
        <v>51</v>
      </c>
      <c r="B15" s="10" t="s">
        <v>52</v>
      </c>
      <c r="C15" s="17" t="s">
        <v>53</v>
      </c>
      <c r="D15" s="10" t="s">
        <v>35</v>
      </c>
      <c r="E15" s="25" t="s">
        <v>32</v>
      </c>
      <c r="F15" s="26">
        <v>12500</v>
      </c>
      <c r="G15" s="27"/>
      <c r="H15" s="14">
        <v>25</v>
      </c>
      <c r="I15" s="14">
        <v>358.75</v>
      </c>
      <c r="J15" s="14">
        <v>887.5</v>
      </c>
      <c r="K15" s="14">
        <v>162.5</v>
      </c>
      <c r="L15" s="14">
        <v>380</v>
      </c>
      <c r="M15" s="15">
        <v>886.25</v>
      </c>
      <c r="N15" s="11"/>
      <c r="O15" s="14">
        <v>2675</v>
      </c>
      <c r="P15" s="14">
        <v>738.75</v>
      </c>
      <c r="Q15" s="14">
        <v>1773.75</v>
      </c>
      <c r="R15" s="14">
        <v>11125.43</v>
      </c>
      <c r="S15" s="11" t="s">
        <v>33</v>
      </c>
      <c r="T15" s="11" t="s">
        <v>40</v>
      </c>
    </row>
    <row r="16" spans="1:20" x14ac:dyDescent="0.25">
      <c r="A16" s="24" t="s">
        <v>54</v>
      </c>
      <c r="B16" s="10" t="s">
        <v>55</v>
      </c>
      <c r="C16" s="10" t="s">
        <v>56</v>
      </c>
      <c r="D16" s="10" t="s">
        <v>35</v>
      </c>
      <c r="E16" s="11" t="s">
        <v>32</v>
      </c>
      <c r="F16" s="16">
        <v>25000</v>
      </c>
      <c r="G16" s="16">
        <v>0</v>
      </c>
      <c r="H16" s="16">
        <v>25</v>
      </c>
      <c r="I16" s="16">
        <v>717.5</v>
      </c>
      <c r="J16" s="16">
        <f t="shared" ref="J16" si="5">F16*0.071</f>
        <v>1774.9999999999998</v>
      </c>
      <c r="K16" s="16">
        <f t="shared" ref="K16" si="6">F16*0.013</f>
        <v>325</v>
      </c>
      <c r="L16" s="16">
        <v>380</v>
      </c>
      <c r="M16" s="16">
        <f t="shared" ref="M16" si="7">F16*0.0709</f>
        <v>1772.5000000000002</v>
      </c>
      <c r="N16" s="17"/>
      <c r="O16" s="16">
        <f t="shared" ref="O16" si="8">SUM(I16:M16)</f>
        <v>4970</v>
      </c>
      <c r="P16" s="16">
        <f t="shared" ref="P16:Q16" si="9">I16+L16</f>
        <v>1097.5</v>
      </c>
      <c r="Q16" s="16">
        <f t="shared" si="9"/>
        <v>3547.5</v>
      </c>
      <c r="R16" s="16">
        <v>23497.5</v>
      </c>
      <c r="S16" s="18" t="s">
        <v>36</v>
      </c>
      <c r="T16" s="17" t="s">
        <v>47</v>
      </c>
    </row>
    <row r="17" spans="1:20" x14ac:dyDescent="0.25">
      <c r="A17" s="24" t="s">
        <v>57</v>
      </c>
      <c r="B17" s="10" t="s">
        <v>58</v>
      </c>
      <c r="C17" s="10" t="s">
        <v>53</v>
      </c>
      <c r="D17" s="21" t="s">
        <v>35</v>
      </c>
      <c r="E17" s="11" t="s">
        <v>32</v>
      </c>
      <c r="F17" s="12">
        <v>12500</v>
      </c>
      <c r="G17" s="28"/>
      <c r="H17" s="14">
        <v>25</v>
      </c>
      <c r="I17" s="23">
        <v>358.75</v>
      </c>
      <c r="J17" s="23">
        <v>887.5</v>
      </c>
      <c r="K17" s="23">
        <v>162.5</v>
      </c>
      <c r="L17" s="23">
        <v>380</v>
      </c>
      <c r="M17" s="29">
        <v>886.25</v>
      </c>
      <c r="N17" s="11"/>
      <c r="O17" s="14">
        <v>2675</v>
      </c>
      <c r="P17" s="14">
        <v>738.75</v>
      </c>
      <c r="Q17" s="14">
        <v>1773.75</v>
      </c>
      <c r="R17" s="14">
        <v>11125.43</v>
      </c>
      <c r="S17" s="11" t="s">
        <v>33</v>
      </c>
      <c r="T17" s="11" t="s">
        <v>40</v>
      </c>
    </row>
    <row r="18" spans="1:20" x14ac:dyDescent="0.25">
      <c r="A18" s="24" t="s">
        <v>59</v>
      </c>
      <c r="B18" s="10" t="s">
        <v>60</v>
      </c>
      <c r="C18" s="10" t="s">
        <v>61</v>
      </c>
      <c r="D18" s="10" t="s">
        <v>35</v>
      </c>
      <c r="E18" s="11" t="s">
        <v>32</v>
      </c>
      <c r="F18" s="30">
        <v>10000</v>
      </c>
      <c r="G18" s="31"/>
      <c r="H18" s="14">
        <v>25</v>
      </c>
      <c r="I18" s="23">
        <v>287</v>
      </c>
      <c r="J18" s="23">
        <v>710</v>
      </c>
      <c r="K18" s="23">
        <v>130</v>
      </c>
      <c r="L18" s="23">
        <v>304</v>
      </c>
      <c r="M18" s="29">
        <v>709</v>
      </c>
      <c r="N18" s="32"/>
      <c r="O18" s="14">
        <v>2140</v>
      </c>
      <c r="P18" s="14">
        <v>591</v>
      </c>
      <c r="Q18" s="14">
        <v>1419</v>
      </c>
      <c r="R18" s="14">
        <v>9384</v>
      </c>
      <c r="S18" s="11" t="s">
        <v>33</v>
      </c>
      <c r="T18" s="11" t="s">
        <v>47</v>
      </c>
    </row>
    <row r="19" spans="1:20" ht="15.75" thickBot="1" x14ac:dyDescent="0.3">
      <c r="A19" s="33"/>
      <c r="B19" s="34"/>
      <c r="C19" s="34" t="s">
        <v>62</v>
      </c>
      <c r="D19" s="34"/>
      <c r="E19" s="35"/>
      <c r="F19" s="60">
        <f>SUM(F9:F18)</f>
        <v>295950</v>
      </c>
      <c r="G19" s="60">
        <f>SUM(G9:G18)</f>
        <v>23866.62</v>
      </c>
      <c r="H19" s="61">
        <f>SUM(H10:H18)</f>
        <v>225</v>
      </c>
      <c r="I19" s="61">
        <f>SUM(I10:I18)</f>
        <v>8493.77</v>
      </c>
      <c r="J19" s="61">
        <f>SUM(J10:J18)</f>
        <v>21012.45</v>
      </c>
      <c r="K19" s="61">
        <f>SUM(K9:K18)</f>
        <v>3847.35</v>
      </c>
      <c r="L19" s="61">
        <f>SUM(L10:L18)</f>
        <v>8388.880000000001</v>
      </c>
      <c r="M19" s="61">
        <f>SUM(M10:M18)</f>
        <v>20982.86</v>
      </c>
      <c r="N19" s="36"/>
      <c r="O19" s="61">
        <f>SUM(O10:O18)</f>
        <v>62725.3</v>
      </c>
      <c r="P19" s="61">
        <f>SUM(P10:P18)</f>
        <v>16882.650000000001</v>
      </c>
      <c r="Q19" s="61">
        <f>SUM(Q10:Q18)</f>
        <v>41995.31</v>
      </c>
      <c r="R19" s="61">
        <f>SUM(R10:R18)</f>
        <v>252535.27</v>
      </c>
      <c r="S19" s="37"/>
      <c r="T19" s="37"/>
    </row>
    <row r="20" spans="1:20" x14ac:dyDescent="0.25">
      <c r="A20" s="38"/>
      <c r="F20" s="39"/>
      <c r="I20" s="40"/>
      <c r="J20" s="40"/>
      <c r="K20" s="40"/>
      <c r="L20" s="40"/>
      <c r="M20" s="41"/>
      <c r="O20" s="40"/>
      <c r="P20" s="40"/>
      <c r="Q20" s="40"/>
      <c r="R20" s="40"/>
      <c r="S20" s="37"/>
      <c r="T20" s="37"/>
    </row>
    <row r="21" spans="1:20" x14ac:dyDescent="0.25">
      <c r="C21" t="s">
        <v>63</v>
      </c>
      <c r="F21" t="s">
        <v>64</v>
      </c>
      <c r="I21" s="42"/>
    </row>
    <row r="22" spans="1:20" x14ac:dyDescent="0.25">
      <c r="I22" s="42"/>
    </row>
    <row r="24" spans="1:20" x14ac:dyDescent="0.25">
      <c r="C24" t="s">
        <v>65</v>
      </c>
      <c r="F24" t="s">
        <v>66</v>
      </c>
    </row>
    <row r="25" spans="1:20" x14ac:dyDescent="0.25">
      <c r="C25" t="s">
        <v>67</v>
      </c>
      <c r="F25" t="s">
        <v>68</v>
      </c>
    </row>
    <row r="26" spans="1:20" ht="15.75" x14ac:dyDescent="0.25">
      <c r="C26" s="43" t="s">
        <v>69</v>
      </c>
      <c r="E26" s="43"/>
      <c r="F26" s="43" t="s">
        <v>70</v>
      </c>
      <c r="G26" s="43"/>
      <c r="H26" s="43"/>
    </row>
    <row r="27" spans="1:20" ht="15.75" x14ac:dyDescent="0.25">
      <c r="I27" s="43"/>
    </row>
    <row r="28" spans="1:20" x14ac:dyDescent="0.25">
      <c r="E28" s="42"/>
    </row>
  </sheetData>
  <mergeCells count="2">
    <mergeCell ref="F4:K4"/>
    <mergeCell ref="F5:J5"/>
  </mergeCells>
  <conditionalFormatting sqref="B19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5" scale="5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2024-10-21T18:48:55Z</cp:lastPrinted>
  <dcterms:created xsi:type="dcterms:W3CDTF">2024-10-21T13:36:23Z</dcterms:created>
  <dcterms:modified xsi:type="dcterms:W3CDTF">2024-10-21T18:50:19Z</dcterms:modified>
</cp:coreProperties>
</file>