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Nomina 2024\nueva nomina de personal contratados 2024\"/>
    </mc:Choice>
  </mc:AlternateContent>
  <xr:revisionPtr revIDLastSave="0" documentId="13_ncr:1_{8FD0FB56-AC9F-4972-85EF-7738D217BD21}" xr6:coauthVersionLast="47" xr6:coauthVersionMax="47" xr10:uidLastSave="{00000000-0000-0000-0000-000000000000}"/>
  <bookViews>
    <workbookView xWindow="-120" yWindow="-120" windowWidth="29040" windowHeight="15720" xr2:uid="{D658C408-BA4D-402C-8E74-FFC2414BA7F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3" i="1" l="1"/>
  <c r="I13" i="1"/>
  <c r="P12" i="1"/>
  <c r="O12" i="1"/>
  <c r="N12" i="1"/>
  <c r="M12" i="1"/>
  <c r="L12" i="1"/>
  <c r="P11" i="1"/>
  <c r="O11" i="1"/>
  <c r="N11" i="1"/>
  <c r="M11" i="1"/>
  <c r="T11" i="1" s="1"/>
  <c r="R10" i="1"/>
  <c r="P10" i="1"/>
  <c r="O10" i="1"/>
  <c r="N10" i="1"/>
  <c r="M10" i="1"/>
  <c r="T10" i="1" s="1"/>
  <c r="T12" i="1" l="1"/>
  <c r="R12" i="1"/>
  <c r="R11" i="1"/>
</calcChain>
</file>

<file path=xl/sharedStrings.xml><?xml version="1.0" encoding="utf-8"?>
<sst xmlns="http://schemas.openxmlformats.org/spreadsheetml/2006/main" count="58" uniqueCount="53">
  <si>
    <t>Nómina de Sueldos: Empleados Contratados</t>
  </si>
  <si>
    <t xml:space="preserve">Reg. No. </t>
  </si>
  <si>
    <t>Nombre</t>
  </si>
  <si>
    <t xml:space="preserve">Funcion </t>
  </si>
  <si>
    <t>Departamento</t>
  </si>
  <si>
    <t>Estatus</t>
  </si>
  <si>
    <t>Fecha incio de contrato</t>
  </si>
  <si>
    <t>Fecha final de contrato</t>
  </si>
  <si>
    <t>Sueldo Bruto (RD$)</t>
  </si>
  <si>
    <t xml:space="preserve">ISR   (Ley 1192)     </t>
  </si>
  <si>
    <t>Seguro Sávica</t>
  </si>
  <si>
    <t>Seguridad Social (LEY 8701)</t>
  </si>
  <si>
    <t>Total Retenciones y Aportes</t>
  </si>
  <si>
    <t>Sueldo Neto (RD$)</t>
  </si>
  <si>
    <t>Sub Cuenta No.</t>
  </si>
  <si>
    <t>Genero</t>
  </si>
  <si>
    <t>Seguro de Pensión (9.97%)</t>
  </si>
  <si>
    <t>Riesgos Laborales (1.3%)</t>
  </si>
  <si>
    <t>Seguro de Salud (10.53%)    (3*)</t>
  </si>
  <si>
    <t>Deducción Empleado</t>
  </si>
  <si>
    <t>Aportes Patronal</t>
  </si>
  <si>
    <t>AFP (2.87%)</t>
  </si>
  <si>
    <t>Patronal (7.10%)</t>
  </si>
  <si>
    <t xml:space="preserve">Empleado SFS (3.04%)             </t>
  </si>
  <si>
    <t>Patronal (7.09%)</t>
  </si>
  <si>
    <t>Registro Dependientes Adicionales (4*)</t>
  </si>
  <si>
    <t>Sub total TSS</t>
  </si>
  <si>
    <t>1-</t>
  </si>
  <si>
    <t>MIRIAN DE LOS ANGELES CALDERON VENT</t>
  </si>
  <si>
    <t>CONTADORA</t>
  </si>
  <si>
    <t>GOBERNACION CIVIL DE PUERTO PLATA-MIP</t>
  </si>
  <si>
    <t>TEMPORERO</t>
  </si>
  <si>
    <t>2.1.1.2.654</t>
  </si>
  <si>
    <t>FEMENINO</t>
  </si>
  <si>
    <t>2-</t>
  </si>
  <si>
    <t>ARIEL DE JESUS HEREDIA RICARDO</t>
  </si>
  <si>
    <t>RELACIONADOR PUBLICO</t>
  </si>
  <si>
    <t>2.1.1.2.73</t>
  </si>
  <si>
    <t>MASCULINO</t>
  </si>
  <si>
    <t>3-</t>
  </si>
  <si>
    <t>LUZ YANIRA VASQUEZ VASQUEZ</t>
  </si>
  <si>
    <t>TECNICO DE ATENCION AL USUARIO</t>
  </si>
  <si>
    <t>2.1.1.2.01</t>
  </si>
  <si>
    <t>TOTAL GENERAL</t>
  </si>
  <si>
    <t>Preparado por:</t>
  </si>
  <si>
    <t>Autorizado por:</t>
  </si>
  <si>
    <t>__________________________</t>
  </si>
  <si>
    <t>______________________________________</t>
  </si>
  <si>
    <t>Lic. Mirian Calderón</t>
  </si>
  <si>
    <t>Claritza Rochtte Peralta de Senior</t>
  </si>
  <si>
    <t>Contadora</t>
  </si>
  <si>
    <t>Gobernadora Civil Puerto Plata</t>
  </si>
  <si>
    <t>Correspondiente al mes de noviembre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</si>
</sst>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</numFmts>
  <fonts count="1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theme="1"/>
      <name val="Calibri "/>
    </font>
    <font>
      <b/>
      <sz val="18"/>
      <name val="Book Antiqua"/>
      <family val="1"/>
    </font>
    <font>
      <b/>
      <sz val="11"/>
      <name val="Calibri "/>
    </font>
    <font>
      <b/>
      <sz val="11"/>
      <name val="Aptos Narrow"/>
      <family val="2"/>
      <scheme val="minor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sz val="1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name val="Calibri "/>
    </font>
    <font>
      <b/>
      <sz val="9"/>
      <name val="Calibri "/>
    </font>
    <font>
      <b/>
      <sz val="12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43" fontId="0" fillId="0" borderId="0" xfId="1" applyFont="1" applyBorder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43" fontId="0" fillId="2" borderId="0" xfId="1" applyFont="1" applyFill="1" applyBorder="1" applyAlignment="1">
      <alignment horizontal="center" vertical="center" wrapText="1"/>
    </xf>
    <xf numFmtId="43" fontId="0" fillId="0" borderId="0" xfId="1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3" fontId="5" fillId="3" borderId="4" xfId="1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4" xfId="0" applyBorder="1" applyAlignment="1">
      <alignment horizontal="center"/>
    </xf>
    <xf numFmtId="0" fontId="10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43" fontId="0" fillId="0" borderId="4" xfId="1" applyFont="1" applyFill="1" applyBorder="1" applyAlignment="1">
      <alignment horizontal="center" vertical="center"/>
    </xf>
    <xf numFmtId="43" fontId="0" fillId="0" borderId="4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" fontId="0" fillId="0" borderId="4" xfId="0" applyNumberFormat="1" applyBorder="1" applyAlignment="1">
      <alignment horizontal="center"/>
    </xf>
    <xf numFmtId="43" fontId="0" fillId="2" borderId="4" xfId="1" applyFont="1" applyFill="1" applyBorder="1" applyAlignment="1">
      <alignment horizontal="center" vertical="center" wrapText="1"/>
    </xf>
    <xf numFmtId="4" fontId="0" fillId="0" borderId="4" xfId="0" applyNumberFormat="1" applyBorder="1"/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wrapText="1"/>
    </xf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horizontal="center" vertical="center"/>
    </xf>
    <xf numFmtId="4" fontId="0" fillId="0" borderId="4" xfId="0" applyNumberFormat="1" applyBorder="1" applyAlignment="1">
      <alignment vertical="center"/>
    </xf>
    <xf numFmtId="43" fontId="12" fillId="7" borderId="12" xfId="1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8" borderId="11" xfId="0" applyFont="1" applyFill="1" applyBorder="1" applyAlignment="1">
      <alignment horizontal="center" vertical="center" wrapText="1"/>
    </xf>
    <xf numFmtId="0" fontId="13" fillId="8" borderId="9" xfId="0" applyFont="1" applyFill="1" applyBorder="1" applyAlignment="1">
      <alignment horizontal="center" vertical="center" wrapText="1"/>
    </xf>
    <xf numFmtId="0" fontId="14" fillId="8" borderId="9" xfId="0" applyFont="1" applyFill="1" applyBorder="1" applyAlignment="1">
      <alignment horizontal="center" vertical="center" wrapText="1"/>
    </xf>
    <xf numFmtId="43" fontId="14" fillId="8" borderId="9" xfId="1" applyFont="1" applyFill="1" applyBorder="1" applyAlignment="1">
      <alignment horizontal="center" vertical="center" wrapText="1"/>
    </xf>
    <xf numFmtId="44" fontId="0" fillId="0" borderId="0" xfId="0" applyNumberFormat="1" applyAlignment="1">
      <alignment horizontal="center"/>
    </xf>
    <xf numFmtId="44" fontId="9" fillId="0" borderId="0" xfId="2" applyFont="1" applyBorder="1" applyAlignment="1">
      <alignment horizontal="center" vertical="center"/>
    </xf>
    <xf numFmtId="44" fontId="9" fillId="0" borderId="0" xfId="2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0" applyFont="1"/>
    <xf numFmtId="44" fontId="2" fillId="0" borderId="0" xfId="0" applyNumberFormat="1" applyFont="1" applyAlignment="1">
      <alignment horizontal="center" vertical="center" wrapText="1"/>
    </xf>
    <xf numFmtId="44" fontId="14" fillId="8" borderId="9" xfId="1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43" fontId="5" fillId="3" borderId="2" xfId="1" applyFont="1" applyFill="1" applyBorder="1" applyAlignment="1">
      <alignment horizontal="center" vertical="center" wrapText="1"/>
    </xf>
    <xf numFmtId="43" fontId="5" fillId="3" borderId="9" xfId="1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64" fontId="5" fillId="5" borderId="4" xfId="0" applyNumberFormat="1" applyFont="1" applyFill="1" applyBorder="1" applyAlignment="1">
      <alignment horizontal="center" vertical="center" wrapText="1"/>
    </xf>
    <xf numFmtId="43" fontId="5" fillId="4" borderId="4" xfId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7" fillId="6" borderId="11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0" xfId="0" applyBorder="1"/>
    <xf numFmtId="0" fontId="0" fillId="0" borderId="0" xfId="0" applyBorder="1" applyAlignment="1">
      <alignment horizontal="left"/>
    </xf>
    <xf numFmtId="43" fontId="11" fillId="0" borderId="4" xfId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0" fillId="0" borderId="11" xfId="0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285750</xdr:colOff>
      <xdr:row>0</xdr:row>
      <xdr:rowOff>66676</xdr:rowOff>
    </xdr:from>
    <xdr:to>
      <xdr:col>13</xdr:col>
      <xdr:colOff>9525</xdr:colOff>
      <xdr:row>3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7E45A6-4A75-4FF3-B67A-C364DE2E5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66676"/>
          <a:ext cx="7467600" cy="571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A3A9B-53A6-4644-BABD-DB38C53BC44C}">
  <sheetPr>
    <pageSetUpPr fitToPage="1"/>
  </sheetPr>
  <dimension ref="A1:W21"/>
  <sheetViews>
    <sheetView tabSelected="1" workbookViewId="0">
      <selection activeCell="G15" sqref="G15"/>
    </sheetView>
  </sheetViews>
  <sheetFormatPr baseColWidth="10" defaultRowHeight="15"/>
  <cols>
    <col min="3" max="3" width="36.5703125" customWidth="1"/>
    <col min="4" max="4" width="23.140625" customWidth="1"/>
    <col min="5" max="5" width="43.42578125" customWidth="1"/>
    <col min="6" max="6" width="24.140625" customWidth="1"/>
    <col min="7" max="7" width="16.7109375" customWidth="1"/>
    <col min="10" max="10" width="15.7109375" customWidth="1"/>
    <col min="11" max="11" width="13" customWidth="1"/>
    <col min="13" max="13" width="12.28515625" customWidth="1"/>
    <col min="14" max="14" width="15.140625" customWidth="1"/>
    <col min="15" max="15" width="10.5703125" customWidth="1"/>
    <col min="16" max="16" width="14.140625" customWidth="1"/>
    <col min="19" max="19" width="12.85546875" customWidth="1"/>
    <col min="20" max="20" width="14.7109375" customWidth="1"/>
  </cols>
  <sheetData>
    <row r="1" spans="1:2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3">
      <c r="B3" s="2"/>
      <c r="C3" s="3"/>
      <c r="D3" s="4"/>
      <c r="E3" s="4"/>
      <c r="F3" s="5"/>
      <c r="G3" s="6"/>
      <c r="H3" s="6"/>
      <c r="I3" s="7"/>
      <c r="J3" s="8"/>
      <c r="K3" s="5"/>
      <c r="L3" s="9"/>
      <c r="M3" s="7"/>
      <c r="N3" s="7"/>
      <c r="O3" s="10"/>
      <c r="P3" s="7"/>
      <c r="Q3" s="5"/>
      <c r="R3" s="5"/>
      <c r="S3" s="11"/>
      <c r="T3" s="5"/>
      <c r="U3" s="5"/>
      <c r="V3" s="5"/>
      <c r="W3" s="1"/>
    </row>
    <row r="4" spans="1:23" ht="23.25">
      <c r="B4" s="56" t="s">
        <v>0</v>
      </c>
      <c r="C4" s="56"/>
      <c r="D4" s="56"/>
      <c r="E4" s="56"/>
      <c r="F4" s="56"/>
      <c r="G4" s="56"/>
      <c r="H4" s="56"/>
      <c r="I4" s="56"/>
      <c r="J4" s="56"/>
      <c r="K4" s="56"/>
      <c r="L4" s="57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</row>
    <row r="5" spans="1:23" ht="23.25">
      <c r="B5" s="58" t="s">
        <v>52</v>
      </c>
      <c r="C5" s="58"/>
      <c r="D5" s="58"/>
      <c r="E5" s="59"/>
      <c r="F5" s="59"/>
      <c r="G5" s="59"/>
      <c r="H5" s="59"/>
      <c r="I5" s="59"/>
      <c r="J5" s="59"/>
      <c r="K5" s="59"/>
      <c r="L5" s="60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</row>
    <row r="6" spans="1:23">
      <c r="B6" s="61" t="s">
        <v>1</v>
      </c>
      <c r="C6" s="64" t="s">
        <v>2</v>
      </c>
      <c r="D6" s="67" t="s">
        <v>3</v>
      </c>
      <c r="E6" s="70" t="s">
        <v>4</v>
      </c>
      <c r="F6" s="70" t="s">
        <v>5</v>
      </c>
      <c r="G6" s="71" t="s">
        <v>6</v>
      </c>
      <c r="H6" s="71" t="s">
        <v>7</v>
      </c>
      <c r="I6" s="72" t="s">
        <v>8</v>
      </c>
      <c r="J6" s="72" t="s">
        <v>9</v>
      </c>
      <c r="K6" s="50" t="s">
        <v>10</v>
      </c>
      <c r="L6" s="50" t="s">
        <v>11</v>
      </c>
      <c r="M6" s="50"/>
      <c r="N6" s="50"/>
      <c r="O6" s="50"/>
      <c r="P6" s="50"/>
      <c r="Q6" s="50"/>
      <c r="R6" s="50"/>
      <c r="S6" s="50" t="s">
        <v>12</v>
      </c>
      <c r="T6" s="50"/>
      <c r="U6" s="50" t="s">
        <v>13</v>
      </c>
      <c r="V6" s="50" t="s">
        <v>14</v>
      </c>
      <c r="W6" s="73" t="s">
        <v>15</v>
      </c>
    </row>
    <row r="7" spans="1:23">
      <c r="B7" s="62"/>
      <c r="C7" s="65"/>
      <c r="D7" s="68"/>
      <c r="E7" s="70"/>
      <c r="F7" s="70"/>
      <c r="G7" s="71"/>
      <c r="H7" s="71"/>
      <c r="I7" s="72"/>
      <c r="J7" s="72"/>
      <c r="K7" s="50"/>
      <c r="L7" s="51" t="s">
        <v>16</v>
      </c>
      <c r="M7" s="52"/>
      <c r="N7" s="53" t="s">
        <v>17</v>
      </c>
      <c r="O7" s="50" t="s">
        <v>18</v>
      </c>
      <c r="P7" s="50"/>
      <c r="Q7" s="50"/>
      <c r="R7" s="50"/>
      <c r="S7" s="55" t="s">
        <v>19</v>
      </c>
      <c r="T7" s="50" t="s">
        <v>20</v>
      </c>
      <c r="U7" s="50"/>
      <c r="V7" s="50"/>
      <c r="W7" s="73"/>
    </row>
    <row r="8" spans="1:23" ht="75">
      <c r="B8" s="63"/>
      <c r="C8" s="66"/>
      <c r="D8" s="69"/>
      <c r="E8" s="70"/>
      <c r="F8" s="70"/>
      <c r="G8" s="71"/>
      <c r="H8" s="71"/>
      <c r="I8" s="72"/>
      <c r="J8" s="72"/>
      <c r="K8" s="50"/>
      <c r="L8" s="13" t="s">
        <v>21</v>
      </c>
      <c r="M8" s="13" t="s">
        <v>22</v>
      </c>
      <c r="N8" s="54"/>
      <c r="O8" s="13" t="s">
        <v>23</v>
      </c>
      <c r="P8" s="13" t="s">
        <v>24</v>
      </c>
      <c r="Q8" s="12" t="s">
        <v>25</v>
      </c>
      <c r="R8" s="12" t="s">
        <v>26</v>
      </c>
      <c r="S8" s="55"/>
      <c r="T8" s="50"/>
      <c r="U8" s="50"/>
      <c r="V8" s="50"/>
      <c r="W8" s="73"/>
    </row>
    <row r="9" spans="1:23">
      <c r="A9" s="76"/>
      <c r="B9" s="75"/>
      <c r="C9" s="14"/>
      <c r="D9" s="15"/>
      <c r="E9" s="14"/>
      <c r="F9" s="16"/>
      <c r="G9" s="14"/>
      <c r="H9" s="14"/>
      <c r="I9" s="14"/>
      <c r="J9" s="17"/>
      <c r="K9" s="17"/>
      <c r="L9" s="14"/>
      <c r="M9" s="17"/>
      <c r="N9" s="17"/>
      <c r="O9" s="14"/>
      <c r="P9" s="14"/>
      <c r="Q9" s="14"/>
      <c r="R9" s="14"/>
      <c r="S9" s="14"/>
      <c r="T9" s="14"/>
      <c r="U9" s="14"/>
      <c r="V9" s="14"/>
      <c r="W9" s="14"/>
    </row>
    <row r="10" spans="1:23">
      <c r="A10" s="76"/>
      <c r="B10" s="80" t="s">
        <v>27</v>
      </c>
      <c r="C10" s="18" t="s">
        <v>28</v>
      </c>
      <c r="D10" s="19" t="s">
        <v>29</v>
      </c>
      <c r="E10" s="20" t="s">
        <v>30</v>
      </c>
      <c r="F10" s="21" t="s">
        <v>31</v>
      </c>
      <c r="G10" s="22">
        <v>45290</v>
      </c>
      <c r="H10" s="22">
        <v>45412</v>
      </c>
      <c r="I10" s="23">
        <v>18000</v>
      </c>
      <c r="J10" s="18">
        <v>0</v>
      </c>
      <c r="K10" s="23">
        <v>25</v>
      </c>
      <c r="L10" s="19">
        <v>516.6</v>
      </c>
      <c r="M10" s="24">
        <f t="shared" ref="M10:M12" si="0">I10*0.071</f>
        <v>1277.9999999999998</v>
      </c>
      <c r="N10" s="24">
        <f t="shared" ref="N10:N12" si="1">I10*0.013</f>
        <v>234</v>
      </c>
      <c r="O10" s="25">
        <f t="shared" ref="O10:O12" si="2">+I10*0.0304</f>
        <v>547.20000000000005</v>
      </c>
      <c r="P10" s="24">
        <f t="shared" ref="P10:P12" si="3">I10*0.0709</f>
        <v>1276.2</v>
      </c>
      <c r="Q10" s="25"/>
      <c r="R10" s="24">
        <f t="shared" ref="R10:R11" si="4">SUM(L10:Q10)</f>
        <v>3852</v>
      </c>
      <c r="S10" s="26">
        <v>1088.8</v>
      </c>
      <c r="T10" s="27">
        <f t="shared" ref="T10:T12" si="5">M10+N10+P10</f>
        <v>2788.2</v>
      </c>
      <c r="U10" s="28">
        <v>16911.2</v>
      </c>
      <c r="V10" s="29" t="s">
        <v>32</v>
      </c>
      <c r="W10" s="25" t="s">
        <v>33</v>
      </c>
    </row>
    <row r="11" spans="1:23">
      <c r="A11" s="76"/>
      <c r="B11" s="81" t="s">
        <v>34</v>
      </c>
      <c r="C11" s="18" t="s">
        <v>35</v>
      </c>
      <c r="D11" s="18" t="s">
        <v>36</v>
      </c>
      <c r="E11" s="20" t="s">
        <v>30</v>
      </c>
      <c r="F11" s="21" t="s">
        <v>31</v>
      </c>
      <c r="G11" s="22">
        <v>45292</v>
      </c>
      <c r="H11" s="22">
        <v>45444</v>
      </c>
      <c r="I11" s="23">
        <v>20000</v>
      </c>
      <c r="J11" s="18">
        <v>0</v>
      </c>
      <c r="K11" s="23">
        <v>25</v>
      </c>
      <c r="L11" s="19">
        <v>574</v>
      </c>
      <c r="M11" s="24">
        <f t="shared" si="0"/>
        <v>1419.9999999999998</v>
      </c>
      <c r="N11" s="24">
        <f t="shared" si="1"/>
        <v>260</v>
      </c>
      <c r="O11" s="25">
        <f t="shared" si="2"/>
        <v>608</v>
      </c>
      <c r="P11" s="24">
        <f t="shared" si="3"/>
        <v>1418</v>
      </c>
      <c r="Q11" s="24"/>
      <c r="R11" s="24">
        <f t="shared" si="4"/>
        <v>4280</v>
      </c>
      <c r="S11" s="26">
        <v>1207</v>
      </c>
      <c r="T11" s="27">
        <f t="shared" si="5"/>
        <v>3098</v>
      </c>
      <c r="U11" s="28">
        <v>18793</v>
      </c>
      <c r="V11" s="29" t="s">
        <v>37</v>
      </c>
      <c r="W11" s="30" t="s">
        <v>38</v>
      </c>
    </row>
    <row r="12" spans="1:23" ht="30">
      <c r="A12" s="76"/>
      <c r="B12" s="80" t="s">
        <v>39</v>
      </c>
      <c r="C12" s="31" t="s">
        <v>40</v>
      </c>
      <c r="D12" s="32" t="s">
        <v>41</v>
      </c>
      <c r="E12" s="20" t="s">
        <v>30</v>
      </c>
      <c r="F12" s="21" t="s">
        <v>31</v>
      </c>
      <c r="G12" s="22">
        <v>45200</v>
      </c>
      <c r="H12" s="22">
        <v>45383</v>
      </c>
      <c r="I12" s="23">
        <v>50000</v>
      </c>
      <c r="J12" s="33">
        <v>1596.68</v>
      </c>
      <c r="K12" s="23">
        <v>25</v>
      </c>
      <c r="L12" s="25">
        <f t="shared" ref="L12" si="6">+I12*0.0287</f>
        <v>1435</v>
      </c>
      <c r="M12" s="24">
        <f t="shared" si="0"/>
        <v>3549.9999999999995</v>
      </c>
      <c r="N12" s="24">
        <f t="shared" si="1"/>
        <v>650</v>
      </c>
      <c r="O12" s="25">
        <f t="shared" si="2"/>
        <v>1520</v>
      </c>
      <c r="P12" s="24">
        <f t="shared" si="3"/>
        <v>3545.0000000000005</v>
      </c>
      <c r="Q12" s="24"/>
      <c r="R12" s="24">
        <f t="shared" ref="R12" si="7">SUM(L12:Q12)</f>
        <v>10700</v>
      </c>
      <c r="S12" s="34">
        <v>6292.14</v>
      </c>
      <c r="T12" s="27">
        <f t="shared" si="5"/>
        <v>7745</v>
      </c>
      <c r="U12" s="35">
        <v>43707.86</v>
      </c>
      <c r="V12" s="29" t="s">
        <v>42</v>
      </c>
      <c r="W12" s="30" t="s">
        <v>33</v>
      </c>
    </row>
    <row r="13" spans="1:23" ht="15.75" thickBot="1">
      <c r="B13" s="79"/>
      <c r="C13" s="36"/>
      <c r="D13" s="37" t="s">
        <v>43</v>
      </c>
      <c r="E13" s="38"/>
      <c r="F13" s="39"/>
      <c r="G13" s="40"/>
      <c r="H13" s="41"/>
      <c r="I13" s="49">
        <f>SUM(I10:I12)</f>
        <v>88000</v>
      </c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8">
        <f>SUM(U9:U12)</f>
        <v>79412.06</v>
      </c>
      <c r="V13" s="4"/>
    </row>
    <row r="14" spans="1:23">
      <c r="B14" s="78"/>
      <c r="G14" s="42"/>
      <c r="J14" s="43"/>
      <c r="K14" s="43"/>
      <c r="L14" s="43"/>
      <c r="M14" s="43"/>
      <c r="N14" s="44"/>
      <c r="P14" s="43"/>
      <c r="Q14" s="43"/>
      <c r="R14" s="43"/>
      <c r="S14" s="43"/>
      <c r="T14" s="45"/>
      <c r="U14" s="45"/>
    </row>
    <row r="15" spans="1:23">
      <c r="B15" s="77"/>
      <c r="D15" s="46" t="s">
        <v>44</v>
      </c>
      <c r="G15" s="46" t="s">
        <v>45</v>
      </c>
      <c r="J15" s="46"/>
    </row>
    <row r="16" spans="1:23">
      <c r="J16" s="46"/>
    </row>
    <row r="18" spans="4:10">
      <c r="D18" t="s">
        <v>46</v>
      </c>
      <c r="G18" t="s">
        <v>47</v>
      </c>
    </row>
    <row r="19" spans="4:10">
      <c r="D19" t="s">
        <v>48</v>
      </c>
      <c r="G19" t="s">
        <v>49</v>
      </c>
    </row>
    <row r="20" spans="4:10" ht="15.75">
      <c r="D20" s="74" t="s">
        <v>50</v>
      </c>
      <c r="F20" s="47"/>
      <c r="G20" s="47" t="s">
        <v>51</v>
      </c>
      <c r="H20" s="47"/>
      <c r="I20" s="47"/>
    </row>
    <row r="21" spans="4:10" ht="15.75">
      <c r="J21" s="47"/>
    </row>
  </sheetData>
  <mergeCells count="22">
    <mergeCell ref="B4:W4"/>
    <mergeCell ref="B5:W5"/>
    <mergeCell ref="B6:B8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L6:R6"/>
    <mergeCell ref="S6:T6"/>
    <mergeCell ref="U6:U8"/>
    <mergeCell ref="W6:W8"/>
    <mergeCell ref="V6:V8"/>
    <mergeCell ref="L7:M7"/>
    <mergeCell ref="N7:N8"/>
    <mergeCell ref="O7:R7"/>
    <mergeCell ref="S7:S8"/>
    <mergeCell ref="T7:T8"/>
  </mergeCells>
  <conditionalFormatting sqref="C3:C8">
    <cfRule type="duplicateValues" dxfId="26" priority="11"/>
    <cfRule type="duplicateValues" dxfId="25" priority="12"/>
    <cfRule type="duplicateValues" dxfId="24" priority="13"/>
    <cfRule type="duplicateValues" dxfId="23" priority="14"/>
    <cfRule type="duplicateValues" dxfId="22" priority="15"/>
  </conditionalFormatting>
  <conditionalFormatting sqref="C10">
    <cfRule type="duplicateValues" dxfId="21" priority="16"/>
    <cfRule type="duplicateValues" dxfId="20" priority="17"/>
    <cfRule type="duplicateValues" dxfId="19" priority="18"/>
    <cfRule type="duplicateValues" dxfId="18" priority="19"/>
    <cfRule type="duplicateValues" dxfId="17" priority="20"/>
  </conditionalFormatting>
  <conditionalFormatting sqref="C11">
    <cfRule type="duplicateValues" dxfId="16" priority="6"/>
    <cfRule type="duplicateValues" dxfId="15" priority="7"/>
    <cfRule type="duplicateValues" dxfId="14" priority="8"/>
    <cfRule type="duplicateValues" dxfId="13" priority="9"/>
    <cfRule type="duplicateValues" dxfId="12" priority="10"/>
  </conditionalFormatting>
  <conditionalFormatting sqref="C12">
    <cfRule type="duplicateValues" dxfId="11" priority="1"/>
    <cfRule type="duplicateValues" dxfId="10" priority="2"/>
    <cfRule type="duplicateValues" dxfId="9" priority="3"/>
    <cfRule type="duplicateValues" dxfId="8" priority="4"/>
  </conditionalFormatting>
  <conditionalFormatting sqref="C13">
    <cfRule type="duplicateValues" dxfId="7" priority="21"/>
    <cfRule type="duplicateValues" dxfId="6" priority="22"/>
    <cfRule type="duplicateValues" dxfId="5" priority="23"/>
    <cfRule type="duplicateValues" dxfId="4" priority="24"/>
    <cfRule type="duplicateValues" dxfId="3" priority="25"/>
    <cfRule type="duplicateValues" dxfId="2" priority="26"/>
    <cfRule type="duplicateValues" dxfId="1" priority="27"/>
  </conditionalFormatting>
  <conditionalFormatting sqref="D13">
    <cfRule type="duplicateValues" dxfId="0" priority="5"/>
  </conditionalFormatting>
  <pageMargins left="0.7" right="0.7" top="0.75" bottom="0.75" header="0.3" footer="0.3"/>
  <pageSetup paperSize="5" scale="44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Contabilidad-Gob</dc:creator>
  <cp:lastModifiedBy>Contabilidad-Gob</cp:lastModifiedBy>
  <cp:lastPrinted>2024-12-13T15:12:33Z</cp:lastPrinted>
  <dcterms:created xsi:type="dcterms:W3CDTF">2024-11-18T18:08:00Z</dcterms:created>
  <dcterms:modified xsi:type="dcterms:W3CDTF">2024-12-13T15:12:44Z</dcterms:modified>
</cp:coreProperties>
</file>