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S19" i="1" l="1"/>
  <c r="I19" i="1"/>
  <c r="H19" i="1"/>
  <c r="G19" i="1"/>
  <c r="N18" i="1"/>
  <c r="M18" i="1"/>
  <c r="Q18" i="1" s="1"/>
  <c r="L18" i="1"/>
  <c r="K18" i="1"/>
  <c r="R18" i="1" s="1"/>
  <c r="J18" i="1"/>
  <c r="N17" i="1"/>
  <c r="M17" i="1"/>
  <c r="L17" i="1"/>
  <c r="K17" i="1"/>
  <c r="R17" i="1" s="1"/>
  <c r="J17" i="1"/>
  <c r="Q17" i="1" s="1"/>
  <c r="N16" i="1"/>
  <c r="M16" i="1"/>
  <c r="Q16" i="1" s="1"/>
  <c r="L16" i="1"/>
  <c r="K16" i="1"/>
  <c r="R16" i="1" s="1"/>
  <c r="J16" i="1"/>
  <c r="N15" i="1"/>
  <c r="M15" i="1"/>
  <c r="L15" i="1"/>
  <c r="K15" i="1"/>
  <c r="R15" i="1" s="1"/>
  <c r="J15" i="1"/>
  <c r="Q15" i="1" s="1"/>
  <c r="N14" i="1"/>
  <c r="M14" i="1"/>
  <c r="Q14" i="1" s="1"/>
  <c r="L14" i="1"/>
  <c r="K14" i="1"/>
  <c r="R14" i="1" s="1"/>
  <c r="J14" i="1"/>
  <c r="N13" i="1"/>
  <c r="M13" i="1"/>
  <c r="L13" i="1"/>
  <c r="K13" i="1"/>
  <c r="R13" i="1" s="1"/>
  <c r="J13" i="1"/>
  <c r="Q13" i="1" s="1"/>
  <c r="N12" i="1"/>
  <c r="M12" i="1"/>
  <c r="Q12" i="1" s="1"/>
  <c r="L12" i="1"/>
  <c r="K12" i="1"/>
  <c r="R12" i="1" s="1"/>
  <c r="J12" i="1"/>
  <c r="N11" i="1"/>
  <c r="M11" i="1"/>
  <c r="L11" i="1"/>
  <c r="K11" i="1"/>
  <c r="R11" i="1" s="1"/>
  <c r="J11" i="1"/>
  <c r="Q11" i="1" s="1"/>
  <c r="N10" i="1"/>
  <c r="N19" i="1" s="1"/>
  <c r="M10" i="1"/>
  <c r="M19" i="1" s="1"/>
  <c r="L10" i="1"/>
  <c r="L19" i="1" s="1"/>
  <c r="K10" i="1"/>
  <c r="K19" i="1" s="1"/>
  <c r="J10" i="1"/>
  <c r="P12" i="1" l="1"/>
  <c r="P10" i="1"/>
  <c r="P14" i="1"/>
  <c r="P16" i="1"/>
  <c r="P18" i="1"/>
  <c r="Q10" i="1"/>
  <c r="Q19" i="1" s="1"/>
  <c r="R10" i="1"/>
  <c r="R19" i="1" s="1"/>
  <c r="J19" i="1"/>
  <c r="P11" i="1"/>
  <c r="P13" i="1"/>
  <c r="P15" i="1"/>
  <c r="P17" i="1"/>
  <c r="P19" i="1" l="1"/>
</calcChain>
</file>

<file path=xl/sharedStrings.xml><?xml version="1.0" encoding="utf-8"?>
<sst xmlns="http://schemas.openxmlformats.org/spreadsheetml/2006/main" count="111" uniqueCount="68">
  <si>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</si>
  <si>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</si>
  <si>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</si>
  <si>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</si>
  <si>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</si>
  <si>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</si>
  <si>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</si>
  <si>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</si>
  <si>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</si>
  <si>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</si>
  <si>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</si>
  <si>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</si>
  <si>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</si>
  <si>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</si>
  <si>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</si>
  <si>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</si>
  <si>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</si>
  <si>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</si>
  <si>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</si>
  <si>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</si>
  <si>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</si>
  <si>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</si>
  <si>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</si>
  <si>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</si>
  <si>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</si>
  <si>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</si>
  <si>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</si>
  <si>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</si>
  <si>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</si>
  <si>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PERALTA DE SENIOR</t>
  </si>
  <si>
    <t>GOBERNADORA</t>
  </si>
  <si>
    <t>GOBERNACION CIVIL DE PUERTO PLATA-MIP</t>
  </si>
  <si>
    <t>FIJO</t>
  </si>
  <si>
    <t>2.11.1.01</t>
  </si>
  <si>
    <t>FEMENINO</t>
  </si>
  <si>
    <t>2-</t>
  </si>
  <si>
    <t>YUDELKA VIRGINIA THOMAS REYES</t>
  </si>
  <si>
    <t>SECRETARIA</t>
  </si>
  <si>
    <t>3-</t>
  </si>
  <si>
    <t>NOLBELY MARIA BATISTA ROSA</t>
  </si>
  <si>
    <t>SECRETARIO (A)</t>
  </si>
  <si>
    <t>4-</t>
  </si>
  <si>
    <t>DANIEL GONZALEZ ROCHE</t>
  </si>
  <si>
    <t>CHOFER</t>
  </si>
  <si>
    <t>MASCULINO</t>
  </si>
  <si>
    <t>5-</t>
  </si>
  <si>
    <t>LENIN RUBEN GARCIA GARDEN</t>
  </si>
  <si>
    <t>6-</t>
  </si>
  <si>
    <t>MARYELIN VILLAMAN TORRES</t>
  </si>
  <si>
    <t>CONSERJE</t>
  </si>
  <si>
    <t>7-</t>
  </si>
  <si>
    <t>LUIS EMILIO PALIN BRITO</t>
  </si>
  <si>
    <t>AUXILIAR ADMINISTRATIVO (A)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</si>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</sst>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5" xfId="0" applyFont="1" applyBorder="1" applyAlignment="1">
      <alignment horizontal="left"/>
    </xf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44" fontId="0" fillId="4" borderId="8" xfId="2" applyFont="1" applyFill="1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44" fontId="0" fillId="4" borderId="8" xfId="2" applyFont="1" applyFill="1" applyBorder="1" applyAlignment="1">
      <alignment horizontal="left" vertical="center"/>
    </xf>
    <xf numFmtId="0" fontId="7" fillId="0" borderId="8" xfId="0" applyFont="1" applyBorder="1"/>
    <xf numFmtId="43" fontId="8" fillId="0" borderId="11" xfId="1" applyFont="1" applyFill="1" applyBorder="1" applyAlignment="1">
      <alignment horizontal="center" vertical="center"/>
    </xf>
    <xf numFmtId="43" fontId="9" fillId="5" borderId="12" xfId="1" applyFont="1" applyFill="1" applyBorder="1" applyAlignment="1">
      <alignment horizontal="center" vertical="center" wrapText="1"/>
    </xf>
    <xf numFmtId="43" fontId="8" fillId="5" borderId="12" xfId="1" applyFont="1" applyFill="1" applyBorder="1" applyAlignment="1">
      <alignment horizontal="center" vertical="center" wrapText="1"/>
    </xf>
    <xf numFmtId="164" fontId="9" fillId="5" borderId="7" xfId="1" applyNumberFormat="1" applyFont="1" applyFill="1" applyBorder="1" applyAlignment="1">
      <alignment horizontal="center" vertical="center" wrapText="1"/>
    </xf>
    <xf numFmtId="44" fontId="9" fillId="5" borderId="7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5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3038475</xdr:colOff>
      <xdr:row>0</xdr:row>
      <xdr:rowOff>28575</xdr:rowOff>
    </xdr:from>
    <xdr:to>
      <xdr:col>12</xdr:col>
      <xdr:colOff>66675</xdr:colOff>
      <xdr:row>2</xdr:row>
      <xdr:rowOff>228600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CFEAADC3-21F5-4DE0-AE96-9454A463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725" y="28575"/>
          <a:ext cx="89535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workbookViewId="0">
      <selection activeCell="D21" sqref="D21"/>
    </sheetView>
  </sheetViews>
  <sheetFormatPr baseColWidth="10" defaultRowHeight="15" x14ac:dyDescent="0.25"/>
  <cols>
    <col min="3" max="3" width="43.85546875" customWidth="1"/>
    <col min="4" max="4" width="35.28515625" customWidth="1"/>
    <col min="5" max="5" width="58" customWidth="1"/>
    <col min="6" max="6" width="28.140625" customWidth="1"/>
    <col min="7" max="7" width="16.42578125" customWidth="1"/>
    <col min="8" max="8" width="15" customWidth="1"/>
    <col min="9" max="9" width="12.7109375" customWidth="1"/>
    <col min="10" max="10" width="15.28515625" customWidth="1"/>
    <col min="11" max="11" width="19.5703125" customWidth="1"/>
    <col min="12" max="12" width="13.7109375" customWidth="1"/>
    <col min="13" max="13" width="15" customWidth="1"/>
    <col min="14" max="14" width="15.140625" customWidth="1"/>
    <col min="15" max="15" width="11.85546875" customWidth="1"/>
    <col min="16" max="16" width="15.7109375" customWidth="1"/>
    <col min="17" max="17" width="15.28515625" customWidth="1"/>
    <col min="18" max="18" width="15.7109375" customWidth="1"/>
    <col min="19" max="19" width="16" customWidth="1"/>
    <col min="20" max="20" width="11.85546875" customWidth="1"/>
    <col min="21" max="21" width="15" customWidth="1"/>
  </cols>
  <sheetData>
    <row r="1" spans="1:2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1" x14ac:dyDescent="0.25">
      <c r="B3" s="1"/>
      <c r="C3" s="1"/>
      <c r="D3" s="1" t="s">
        <v>0</v>
      </c>
      <c r="E3" s="1" t="s"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</row>
    <row r="4" spans="1:21" ht="18" x14ac:dyDescent="0.25">
      <c r="B4" s="1"/>
      <c r="C4" s="1"/>
      <c r="D4" s="1"/>
      <c r="E4" s="1"/>
      <c r="F4" s="1"/>
      <c r="G4" s="3" t="s">
        <v>1</v>
      </c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</row>
    <row r="5" spans="1:21" ht="21" x14ac:dyDescent="0.25">
      <c r="B5" s="2" t="s">
        <v>2</v>
      </c>
      <c r="C5" s="2"/>
      <c r="D5" s="1" t="s">
        <v>0</v>
      </c>
      <c r="E5" s="1" t="s">
        <v>0</v>
      </c>
      <c r="F5" s="1" t="s">
        <v>0</v>
      </c>
      <c r="G5" s="3" t="s">
        <v>67</v>
      </c>
      <c r="H5" s="3"/>
      <c r="I5" s="3"/>
      <c r="J5" s="3"/>
      <c r="K5" s="3"/>
      <c r="L5" s="4"/>
      <c r="M5" s="1"/>
      <c r="N5" s="2"/>
      <c r="O5" s="2"/>
      <c r="P5" s="2"/>
      <c r="Q5" s="2"/>
      <c r="R5" s="1"/>
      <c r="S5" s="1"/>
      <c r="T5" s="1"/>
      <c r="U5" s="1"/>
    </row>
    <row r="6" spans="1:21" ht="21" x14ac:dyDescent="0.25">
      <c r="B6" s="5" t="s">
        <v>3</v>
      </c>
      <c r="C6" s="5"/>
      <c r="D6" s="6" t="s">
        <v>0</v>
      </c>
      <c r="E6" s="6" t="s">
        <v>0</v>
      </c>
      <c r="F6" s="6" t="s">
        <v>0</v>
      </c>
      <c r="G6" s="7" t="s">
        <v>0</v>
      </c>
      <c r="H6" s="7"/>
      <c r="I6" s="7"/>
      <c r="J6" s="7"/>
      <c r="K6" s="7"/>
      <c r="L6" s="7"/>
      <c r="M6" s="6"/>
      <c r="N6" s="5"/>
      <c r="O6" s="5"/>
      <c r="P6" s="5"/>
      <c r="Q6" s="5"/>
      <c r="R6" s="1"/>
      <c r="S6" s="1"/>
      <c r="T6" s="1"/>
      <c r="U6" s="1"/>
    </row>
    <row r="7" spans="1:21" ht="25.5" x14ac:dyDescent="0.25">
      <c r="B7" s="8" t="s">
        <v>4</v>
      </c>
      <c r="C7" s="8" t="s">
        <v>5</v>
      </c>
      <c r="D7" s="9" t="s">
        <v>6</v>
      </c>
      <c r="E7" s="8" t="s">
        <v>7</v>
      </c>
      <c r="F7" s="10" t="s">
        <v>8</v>
      </c>
      <c r="G7" s="8" t="s">
        <v>9</v>
      </c>
      <c r="H7" s="8" t="s">
        <v>10</v>
      </c>
      <c r="I7" s="8" t="s">
        <v>11</v>
      </c>
      <c r="J7" s="11" t="s">
        <v>0</v>
      </c>
      <c r="K7" s="12" t="s">
        <v>0</v>
      </c>
      <c r="L7" s="11" t="s">
        <v>12</v>
      </c>
      <c r="M7" s="12"/>
      <c r="N7" s="12"/>
      <c r="O7" s="12"/>
      <c r="P7" s="13"/>
      <c r="Q7" s="14" t="s">
        <v>13</v>
      </c>
      <c r="R7" s="15"/>
      <c r="S7" s="8" t="s">
        <v>14</v>
      </c>
      <c r="T7" s="8" t="s">
        <v>15</v>
      </c>
      <c r="U7" s="8" t="s">
        <v>16</v>
      </c>
    </row>
    <row r="8" spans="1:21" ht="51" x14ac:dyDescent="0.25">
      <c r="B8" s="16"/>
      <c r="C8" s="16"/>
      <c r="D8" s="17"/>
      <c r="E8" s="16"/>
      <c r="F8" s="18"/>
      <c r="G8" s="16"/>
      <c r="H8" s="16"/>
      <c r="I8" s="16"/>
      <c r="J8" s="14" t="s">
        <v>17</v>
      </c>
      <c r="K8" s="15"/>
      <c r="L8" s="8" t="s">
        <v>18</v>
      </c>
      <c r="M8" s="14" t="s">
        <v>19</v>
      </c>
      <c r="N8" s="15"/>
      <c r="O8" s="8" t="s">
        <v>20</v>
      </c>
      <c r="P8" s="8" t="s">
        <v>21</v>
      </c>
      <c r="Q8" s="8" t="s">
        <v>22</v>
      </c>
      <c r="R8" s="8" t="s">
        <v>23</v>
      </c>
      <c r="S8" s="16"/>
      <c r="T8" s="16"/>
      <c r="U8" s="16"/>
    </row>
    <row r="9" spans="1:21" x14ac:dyDescent="0.25">
      <c r="B9" s="19"/>
      <c r="C9" s="19"/>
      <c r="D9" s="20"/>
      <c r="E9" s="19"/>
      <c r="F9" s="21"/>
      <c r="G9" s="19"/>
      <c r="H9" s="19"/>
      <c r="I9" s="19"/>
      <c r="J9" s="22" t="s">
        <v>24</v>
      </c>
      <c r="K9" s="22" t="s">
        <v>25</v>
      </c>
      <c r="L9" s="19"/>
      <c r="M9" s="22" t="s">
        <v>26</v>
      </c>
      <c r="N9" s="22" t="s">
        <v>27</v>
      </c>
      <c r="O9" s="19"/>
      <c r="P9" s="19"/>
      <c r="Q9" s="19"/>
      <c r="R9" s="19"/>
      <c r="S9" s="19"/>
      <c r="T9" s="19"/>
      <c r="U9" s="19"/>
    </row>
    <row r="10" spans="1:21" x14ac:dyDescent="0.25">
      <c r="A10" s="23"/>
      <c r="B10" s="24" t="s">
        <v>28</v>
      </c>
      <c r="C10" s="25" t="s">
        <v>29</v>
      </c>
      <c r="D10" s="25" t="s">
        <v>30</v>
      </c>
      <c r="E10" s="25" t="s">
        <v>31</v>
      </c>
      <c r="F10" s="26" t="s">
        <v>32</v>
      </c>
      <c r="G10" s="27">
        <v>150000</v>
      </c>
      <c r="H10" s="27">
        <v>23866.62</v>
      </c>
      <c r="I10" s="27">
        <v>25</v>
      </c>
      <c r="J10" s="27">
        <f t="shared" ref="J10:J18" si="0">G10*0.0287</f>
        <v>4305</v>
      </c>
      <c r="K10" s="27">
        <f t="shared" ref="K10:K18" si="1">G10*0.071</f>
        <v>10649.999999999998</v>
      </c>
      <c r="L10" s="27">
        <f t="shared" ref="L10:L18" si="2">G10*0.013</f>
        <v>1950</v>
      </c>
      <c r="M10" s="27">
        <f t="shared" ref="M10:M18" si="3">G10*0.0304</f>
        <v>4560</v>
      </c>
      <c r="N10" s="27">
        <f t="shared" ref="N10:N18" si="4">G10*0.0709</f>
        <v>10635</v>
      </c>
      <c r="O10" s="25"/>
      <c r="P10" s="27">
        <f t="shared" ref="P10:P18" si="5">SUM(J10:N10)</f>
        <v>32100</v>
      </c>
      <c r="Q10" s="27">
        <f t="shared" ref="Q10:R18" si="6">J10+M10</f>
        <v>8865</v>
      </c>
      <c r="R10" s="27">
        <f t="shared" si="6"/>
        <v>21285</v>
      </c>
      <c r="S10" s="27">
        <v>117243.38</v>
      </c>
      <c r="T10" s="25" t="s">
        <v>33</v>
      </c>
      <c r="U10" s="25" t="s">
        <v>34</v>
      </c>
    </row>
    <row r="11" spans="1:21" x14ac:dyDescent="0.25">
      <c r="A11" s="23"/>
      <c r="B11" s="28" t="s">
        <v>35</v>
      </c>
      <c r="C11" s="25" t="s">
        <v>36</v>
      </c>
      <c r="D11" s="25" t="s">
        <v>37</v>
      </c>
      <c r="E11" s="25" t="s">
        <v>31</v>
      </c>
      <c r="F11" s="26" t="s">
        <v>32</v>
      </c>
      <c r="G11" s="27">
        <v>20000</v>
      </c>
      <c r="H11" s="27">
        <v>0</v>
      </c>
      <c r="I11" s="27">
        <v>25</v>
      </c>
      <c r="J11" s="27">
        <f t="shared" si="0"/>
        <v>574</v>
      </c>
      <c r="K11" s="27">
        <f t="shared" si="1"/>
        <v>1419.9999999999998</v>
      </c>
      <c r="L11" s="27">
        <f t="shared" si="2"/>
        <v>260</v>
      </c>
      <c r="M11" s="27">
        <f t="shared" si="3"/>
        <v>608</v>
      </c>
      <c r="N11" s="27">
        <f t="shared" si="4"/>
        <v>1418</v>
      </c>
      <c r="O11" s="25"/>
      <c r="P11" s="27">
        <f t="shared" si="5"/>
        <v>4280</v>
      </c>
      <c r="Q11" s="27">
        <f t="shared" si="6"/>
        <v>1182</v>
      </c>
      <c r="R11" s="27">
        <f t="shared" si="6"/>
        <v>2838</v>
      </c>
      <c r="S11" s="27">
        <v>18182.18</v>
      </c>
      <c r="T11" s="25" t="s">
        <v>33</v>
      </c>
      <c r="U11" s="25" t="s">
        <v>34</v>
      </c>
    </row>
    <row r="12" spans="1:21" x14ac:dyDescent="0.25">
      <c r="A12" s="23"/>
      <c r="B12" s="24" t="s">
        <v>38</v>
      </c>
      <c r="C12" s="25" t="s">
        <v>39</v>
      </c>
      <c r="D12" s="25" t="s">
        <v>40</v>
      </c>
      <c r="E12" s="25" t="s">
        <v>31</v>
      </c>
      <c r="F12" s="26" t="s">
        <v>32</v>
      </c>
      <c r="G12" s="27">
        <v>40000</v>
      </c>
      <c r="H12" s="27">
        <v>442.65</v>
      </c>
      <c r="I12" s="27">
        <v>25</v>
      </c>
      <c r="J12" s="27">
        <f t="shared" si="0"/>
        <v>1148</v>
      </c>
      <c r="K12" s="27">
        <f t="shared" si="1"/>
        <v>2839.9999999999995</v>
      </c>
      <c r="L12" s="27">
        <f t="shared" si="2"/>
        <v>520</v>
      </c>
      <c r="M12" s="27">
        <f t="shared" si="3"/>
        <v>1216</v>
      </c>
      <c r="N12" s="27">
        <f t="shared" si="4"/>
        <v>2836</v>
      </c>
      <c r="O12" s="25"/>
      <c r="P12" s="27">
        <f t="shared" si="5"/>
        <v>8560</v>
      </c>
      <c r="Q12" s="27">
        <f t="shared" si="6"/>
        <v>2364</v>
      </c>
      <c r="R12" s="27">
        <f t="shared" si="6"/>
        <v>5676</v>
      </c>
      <c r="S12" s="27">
        <v>37168.35</v>
      </c>
      <c r="T12" s="25" t="s">
        <v>33</v>
      </c>
      <c r="U12" s="25" t="s">
        <v>34</v>
      </c>
    </row>
    <row r="13" spans="1:21" x14ac:dyDescent="0.25">
      <c r="A13" s="23"/>
      <c r="B13" s="24" t="s">
        <v>41</v>
      </c>
      <c r="C13" s="25" t="s">
        <v>42</v>
      </c>
      <c r="D13" s="25" t="s">
        <v>43</v>
      </c>
      <c r="E13" s="25" t="s">
        <v>31</v>
      </c>
      <c r="F13" s="26" t="s">
        <v>32</v>
      </c>
      <c r="G13" s="27">
        <v>30000</v>
      </c>
      <c r="H13" s="27">
        <v>0</v>
      </c>
      <c r="I13" s="27">
        <v>25</v>
      </c>
      <c r="J13" s="27">
        <f t="shared" si="0"/>
        <v>861</v>
      </c>
      <c r="K13" s="27">
        <f t="shared" si="1"/>
        <v>2130</v>
      </c>
      <c r="L13" s="27">
        <f t="shared" si="2"/>
        <v>390</v>
      </c>
      <c r="M13" s="27">
        <f t="shared" si="3"/>
        <v>912</v>
      </c>
      <c r="N13" s="27">
        <f t="shared" si="4"/>
        <v>2127</v>
      </c>
      <c r="O13" s="25"/>
      <c r="P13" s="27">
        <f t="shared" si="5"/>
        <v>6420</v>
      </c>
      <c r="Q13" s="27">
        <f t="shared" si="6"/>
        <v>1773</v>
      </c>
      <c r="R13" s="27">
        <f t="shared" si="6"/>
        <v>4257</v>
      </c>
      <c r="S13" s="27">
        <v>28202</v>
      </c>
      <c r="T13" s="25" t="s">
        <v>33</v>
      </c>
      <c r="U13" s="25" t="s">
        <v>44</v>
      </c>
    </row>
    <row r="14" spans="1:21" x14ac:dyDescent="0.25">
      <c r="A14" s="23"/>
      <c r="B14" s="24" t="s">
        <v>45</v>
      </c>
      <c r="C14" s="25" t="s">
        <v>46</v>
      </c>
      <c r="D14" s="25" t="s">
        <v>40</v>
      </c>
      <c r="E14" s="25" t="s">
        <v>31</v>
      </c>
      <c r="F14" s="26" t="s">
        <v>32</v>
      </c>
      <c r="G14" s="27">
        <v>15000</v>
      </c>
      <c r="H14" s="27">
        <v>0</v>
      </c>
      <c r="I14" s="27">
        <v>25</v>
      </c>
      <c r="J14" s="27">
        <f t="shared" si="0"/>
        <v>430.5</v>
      </c>
      <c r="K14" s="27">
        <f t="shared" si="1"/>
        <v>1065</v>
      </c>
      <c r="L14" s="27">
        <f t="shared" si="2"/>
        <v>195</v>
      </c>
      <c r="M14" s="27">
        <f t="shared" si="3"/>
        <v>456</v>
      </c>
      <c r="N14" s="27">
        <f t="shared" si="4"/>
        <v>1063.5</v>
      </c>
      <c r="O14" s="25"/>
      <c r="P14" s="27">
        <f t="shared" si="5"/>
        <v>3210</v>
      </c>
      <c r="Q14" s="27">
        <f t="shared" si="6"/>
        <v>886.5</v>
      </c>
      <c r="R14" s="27">
        <f t="shared" si="6"/>
        <v>2128.5</v>
      </c>
      <c r="S14" s="27">
        <v>14088.5</v>
      </c>
      <c r="T14" s="25" t="s">
        <v>33</v>
      </c>
      <c r="U14" s="25" t="s">
        <v>44</v>
      </c>
    </row>
    <row r="15" spans="1:21" x14ac:dyDescent="0.25">
      <c r="A15" s="23"/>
      <c r="B15" s="29" t="s">
        <v>47</v>
      </c>
      <c r="C15" s="25" t="s">
        <v>48</v>
      </c>
      <c r="D15" s="25" t="s">
        <v>49</v>
      </c>
      <c r="E15" s="25" t="s">
        <v>31</v>
      </c>
      <c r="F15" s="26" t="s">
        <v>32</v>
      </c>
      <c r="G15" s="27">
        <v>15500</v>
      </c>
      <c r="H15" s="27">
        <v>0</v>
      </c>
      <c r="I15" s="27">
        <v>25</v>
      </c>
      <c r="J15" s="27">
        <f t="shared" si="0"/>
        <v>444.85</v>
      </c>
      <c r="K15" s="30">
        <f t="shared" si="1"/>
        <v>1100.5</v>
      </c>
      <c r="L15" s="27">
        <f t="shared" si="2"/>
        <v>201.5</v>
      </c>
      <c r="M15" s="27">
        <f t="shared" si="3"/>
        <v>471.2</v>
      </c>
      <c r="N15" s="27">
        <f t="shared" si="4"/>
        <v>1098.95</v>
      </c>
      <c r="O15" s="25"/>
      <c r="P15" s="27">
        <f t="shared" si="5"/>
        <v>3317</v>
      </c>
      <c r="Q15" s="27">
        <f t="shared" si="6"/>
        <v>916.05</v>
      </c>
      <c r="R15" s="27">
        <f t="shared" si="6"/>
        <v>2199.4499999999998</v>
      </c>
      <c r="S15" s="27">
        <v>14558.95</v>
      </c>
      <c r="T15" s="25" t="s">
        <v>33</v>
      </c>
      <c r="U15" s="25" t="s">
        <v>34</v>
      </c>
    </row>
    <row r="16" spans="1:21" x14ac:dyDescent="0.25">
      <c r="A16" s="23"/>
      <c r="B16" s="29" t="s">
        <v>50</v>
      </c>
      <c r="C16" s="31" t="s">
        <v>51</v>
      </c>
      <c r="D16" s="25" t="s">
        <v>52</v>
      </c>
      <c r="E16" s="25" t="s">
        <v>31</v>
      </c>
      <c r="F16" s="26" t="s">
        <v>32</v>
      </c>
      <c r="G16" s="27">
        <v>25000</v>
      </c>
      <c r="H16" s="27">
        <v>0</v>
      </c>
      <c r="I16" s="27">
        <v>25</v>
      </c>
      <c r="J16" s="27">
        <f t="shared" si="0"/>
        <v>717.5</v>
      </c>
      <c r="K16" s="27">
        <f t="shared" si="1"/>
        <v>1774.9999999999998</v>
      </c>
      <c r="L16" s="27">
        <f t="shared" si="2"/>
        <v>325</v>
      </c>
      <c r="M16" s="27">
        <f t="shared" si="3"/>
        <v>760</v>
      </c>
      <c r="N16" s="27">
        <f t="shared" si="4"/>
        <v>1772.5000000000002</v>
      </c>
      <c r="O16" s="25"/>
      <c r="P16" s="27">
        <f t="shared" si="5"/>
        <v>5350</v>
      </c>
      <c r="Q16" s="27">
        <f t="shared" si="6"/>
        <v>1477.5</v>
      </c>
      <c r="R16" s="27">
        <f t="shared" si="6"/>
        <v>3547.5</v>
      </c>
      <c r="S16" s="27">
        <v>23497.5</v>
      </c>
      <c r="T16" s="25" t="s">
        <v>33</v>
      </c>
      <c r="U16" s="25" t="s">
        <v>44</v>
      </c>
    </row>
    <row r="17" spans="1:21" x14ac:dyDescent="0.25">
      <c r="A17" s="23"/>
      <c r="B17" s="29" t="s">
        <v>53</v>
      </c>
      <c r="C17" s="25" t="s">
        <v>54</v>
      </c>
      <c r="D17" s="25" t="s">
        <v>49</v>
      </c>
      <c r="E17" s="25" t="s">
        <v>31</v>
      </c>
      <c r="F17" s="26" t="s">
        <v>32</v>
      </c>
      <c r="G17" s="27">
        <v>15500</v>
      </c>
      <c r="H17" s="27">
        <v>0</v>
      </c>
      <c r="I17" s="27">
        <v>25</v>
      </c>
      <c r="J17" s="27">
        <f t="shared" si="0"/>
        <v>444.85</v>
      </c>
      <c r="K17" s="27">
        <f t="shared" si="1"/>
        <v>1100.5</v>
      </c>
      <c r="L17" s="27">
        <f t="shared" si="2"/>
        <v>201.5</v>
      </c>
      <c r="M17" s="27">
        <f t="shared" si="3"/>
        <v>471.2</v>
      </c>
      <c r="N17" s="27">
        <f t="shared" si="4"/>
        <v>1098.95</v>
      </c>
      <c r="O17" s="25"/>
      <c r="P17" s="27">
        <f t="shared" si="5"/>
        <v>3317</v>
      </c>
      <c r="Q17" s="27">
        <f t="shared" si="6"/>
        <v>916.05</v>
      </c>
      <c r="R17" s="27">
        <f t="shared" si="6"/>
        <v>2199.4499999999998</v>
      </c>
      <c r="S17" s="27">
        <v>14558.95</v>
      </c>
      <c r="T17" s="25" t="s">
        <v>33</v>
      </c>
      <c r="U17" s="25" t="s">
        <v>34</v>
      </c>
    </row>
    <row r="18" spans="1:21" x14ac:dyDescent="0.25">
      <c r="A18" s="23"/>
      <c r="B18" s="29" t="s">
        <v>55</v>
      </c>
      <c r="C18" s="25" t="s">
        <v>56</v>
      </c>
      <c r="D18" s="25" t="s">
        <v>57</v>
      </c>
      <c r="E18" s="25" t="s">
        <v>31</v>
      </c>
      <c r="F18" s="26" t="s">
        <v>32</v>
      </c>
      <c r="G18" s="27">
        <v>12000</v>
      </c>
      <c r="H18" s="27">
        <v>0</v>
      </c>
      <c r="I18" s="27">
        <v>25</v>
      </c>
      <c r="J18" s="27">
        <f t="shared" si="0"/>
        <v>344.4</v>
      </c>
      <c r="K18" s="27">
        <f t="shared" si="1"/>
        <v>851.99999999999989</v>
      </c>
      <c r="L18" s="27">
        <f t="shared" si="2"/>
        <v>156</v>
      </c>
      <c r="M18" s="27">
        <f t="shared" si="3"/>
        <v>364.8</v>
      </c>
      <c r="N18" s="27">
        <f t="shared" si="4"/>
        <v>850.80000000000007</v>
      </c>
      <c r="O18" s="25"/>
      <c r="P18" s="27">
        <f t="shared" si="5"/>
        <v>2568</v>
      </c>
      <c r="Q18" s="27">
        <f t="shared" si="6"/>
        <v>709.2</v>
      </c>
      <c r="R18" s="27">
        <f t="shared" si="6"/>
        <v>1702.8</v>
      </c>
      <c r="S18" s="27">
        <v>11265.8</v>
      </c>
      <c r="T18" s="25" t="s">
        <v>33</v>
      </c>
      <c r="U18" s="25" t="s">
        <v>44</v>
      </c>
    </row>
    <row r="19" spans="1:21" ht="15.75" thickBot="1" x14ac:dyDescent="0.3">
      <c r="B19" s="32"/>
      <c r="C19" s="33"/>
      <c r="D19" s="33" t="s">
        <v>58</v>
      </c>
      <c r="E19" s="33"/>
      <c r="F19" s="34"/>
      <c r="G19" s="35">
        <f>SUM(G9:G18)</f>
        <v>323000</v>
      </c>
      <c r="H19" s="35">
        <f>SUM(H9:H18)</f>
        <v>24309.27</v>
      </c>
      <c r="I19" s="36">
        <f>SUM(I10:I18)</f>
        <v>225</v>
      </c>
      <c r="J19" s="36">
        <f>SUM(J10:J18)</f>
        <v>9270.1</v>
      </c>
      <c r="K19" s="36">
        <f>SUM(K10:K18)</f>
        <v>22933</v>
      </c>
      <c r="L19" s="36">
        <f>SUM(L9:L18)</f>
        <v>4199</v>
      </c>
      <c r="M19" s="36">
        <f>SUM(M10:M18)</f>
        <v>9819.2000000000007</v>
      </c>
      <c r="N19" s="36">
        <f>SUM(N10:N18)</f>
        <v>22900.7</v>
      </c>
      <c r="O19" s="35"/>
      <c r="P19" s="36">
        <f>SUM(P10:P18)</f>
        <v>69122</v>
      </c>
      <c r="Q19" s="36">
        <f>SUM(Q10:Q18)</f>
        <v>19089.3</v>
      </c>
      <c r="R19" s="36">
        <f>SUM(R10:R18)</f>
        <v>45833.7</v>
      </c>
      <c r="S19" s="36">
        <f>SUM(S10:S18)</f>
        <v>278765.61</v>
      </c>
      <c r="T19" s="37"/>
      <c r="U19" s="37"/>
    </row>
    <row r="20" spans="1:21" x14ac:dyDescent="0.25">
      <c r="B20" s="38"/>
      <c r="G20" s="39"/>
      <c r="J20" s="40"/>
      <c r="K20" s="40"/>
      <c r="L20" s="40"/>
      <c r="M20" s="40"/>
      <c r="N20" s="41"/>
      <c r="P20" s="40"/>
      <c r="Q20" s="40"/>
      <c r="R20" s="40"/>
      <c r="S20" s="40"/>
      <c r="T20" s="37"/>
      <c r="U20" s="37"/>
    </row>
    <row r="21" spans="1:21" x14ac:dyDescent="0.25">
      <c r="D21" t="s">
        <v>59</v>
      </c>
      <c r="G21" s="42" t="s">
        <v>60</v>
      </c>
      <c r="J21" s="42"/>
    </row>
    <row r="22" spans="1:21" x14ac:dyDescent="0.25">
      <c r="J22" s="42"/>
    </row>
    <row r="24" spans="1:21" x14ac:dyDescent="0.25">
      <c r="D24" t="s">
        <v>61</v>
      </c>
      <c r="G24" t="s">
        <v>62</v>
      </c>
    </row>
    <row r="25" spans="1:21" x14ac:dyDescent="0.25">
      <c r="D25" t="s">
        <v>63</v>
      </c>
      <c r="G25" t="s">
        <v>64</v>
      </c>
    </row>
    <row r="26" spans="1:21" ht="15.75" x14ac:dyDescent="0.25">
      <c r="D26" s="43" t="s">
        <v>65</v>
      </c>
      <c r="F26" s="43"/>
      <c r="G26" s="43" t="s">
        <v>66</v>
      </c>
      <c r="H26" s="43"/>
      <c r="I26" s="43"/>
    </row>
    <row r="27" spans="1:21" ht="15.75" x14ac:dyDescent="0.25">
      <c r="J27" s="43"/>
    </row>
    <row r="28" spans="1:21" x14ac:dyDescent="0.25">
      <c r="F28" s="42"/>
    </row>
  </sheetData>
  <mergeCells count="2">
    <mergeCell ref="G4:L4"/>
    <mergeCell ref="G5:K5"/>
  </mergeCells>
  <conditionalFormatting sqref="C10">
    <cfRule type="duplicateValues" dxfId="225" priority="77"/>
    <cfRule type="duplicateValues" dxfId="224" priority="78"/>
    <cfRule type="duplicateValues" dxfId="223" priority="79"/>
    <cfRule type="duplicateValues" dxfId="222" priority="80"/>
    <cfRule type="duplicateValues" dxfId="221" priority="81"/>
    <cfRule type="duplicateValues" dxfId="220" priority="82"/>
    <cfRule type="duplicateValues" dxfId="219" priority="83"/>
    <cfRule type="duplicateValues" dxfId="218" priority="84"/>
    <cfRule type="duplicateValues" dxfId="217" priority="85"/>
    <cfRule type="duplicateValues" dxfId="216" priority="86"/>
    <cfRule type="duplicateValues" dxfId="215" priority="87"/>
    <cfRule type="duplicateValues" dxfId="214" priority="88"/>
    <cfRule type="duplicateValues" dxfId="213" priority="89"/>
    <cfRule type="duplicateValues" dxfId="212" priority="90"/>
    <cfRule type="duplicateValues" dxfId="211" priority="91"/>
  </conditionalFormatting>
  <conditionalFormatting sqref="C11">
    <cfRule type="duplicateValues" dxfId="195" priority="76"/>
  </conditionalFormatting>
  <conditionalFormatting sqref="C12">
    <cfRule type="duplicateValues" dxfId="193" priority="61"/>
    <cfRule type="duplicateValues" dxfId="192" priority="62"/>
    <cfRule type="duplicateValues" dxfId="191" priority="63"/>
    <cfRule type="duplicateValues" dxfId="190" priority="64"/>
    <cfRule type="duplicateValues" dxfId="189" priority="65"/>
    <cfRule type="duplicateValues" dxfId="188" priority="66"/>
    <cfRule type="duplicateValues" dxfId="187" priority="67"/>
    <cfRule type="duplicateValues" dxfId="186" priority="68"/>
    <cfRule type="duplicateValues" dxfId="185" priority="69"/>
    <cfRule type="duplicateValues" dxfId="184" priority="70"/>
    <cfRule type="duplicateValues" dxfId="183" priority="71"/>
    <cfRule type="duplicateValues" dxfId="182" priority="72"/>
    <cfRule type="duplicateValues" dxfId="181" priority="73"/>
    <cfRule type="duplicateValues" dxfId="180" priority="74"/>
    <cfRule type="duplicateValues" dxfId="179" priority="75"/>
  </conditionalFormatting>
  <conditionalFormatting sqref="C13">
    <cfRule type="duplicateValues" dxfId="163" priority="46"/>
    <cfRule type="duplicateValues" dxfId="162" priority="47"/>
    <cfRule type="duplicateValues" dxfId="161" priority="48"/>
    <cfRule type="duplicateValues" dxfId="160" priority="49"/>
    <cfRule type="duplicateValues" dxfId="159" priority="50"/>
    <cfRule type="duplicateValues" dxfId="158" priority="51"/>
    <cfRule type="duplicateValues" dxfId="157" priority="52"/>
    <cfRule type="duplicateValues" dxfId="156" priority="53"/>
    <cfRule type="duplicateValues" dxfId="155" priority="54"/>
    <cfRule type="duplicateValues" dxfId="154" priority="55"/>
    <cfRule type="duplicateValues" dxfId="153" priority="56"/>
    <cfRule type="duplicateValues" dxfId="152" priority="57"/>
    <cfRule type="duplicateValues" dxfId="151" priority="58"/>
    <cfRule type="duplicateValues" dxfId="150" priority="59"/>
    <cfRule type="duplicateValues" dxfId="149" priority="60"/>
  </conditionalFormatting>
  <conditionalFormatting sqref="C14">
    <cfRule type="duplicateValues" dxfId="133" priority="31"/>
    <cfRule type="duplicateValues" dxfId="132" priority="32"/>
    <cfRule type="duplicateValues" dxfId="131" priority="33"/>
    <cfRule type="duplicateValues" dxfId="130" priority="34"/>
    <cfRule type="duplicateValues" dxfId="129" priority="35"/>
    <cfRule type="duplicateValues" dxfId="128" priority="36"/>
    <cfRule type="duplicateValues" dxfId="127" priority="37"/>
    <cfRule type="duplicateValues" dxfId="126" priority="38"/>
    <cfRule type="duplicateValues" dxfId="125" priority="39"/>
    <cfRule type="duplicateValues" dxfId="124" priority="40"/>
    <cfRule type="duplicateValues" dxfId="123" priority="41"/>
    <cfRule type="duplicateValues" dxfId="122" priority="42"/>
    <cfRule type="duplicateValues" dxfId="121" priority="43"/>
    <cfRule type="duplicateValues" dxfId="120" priority="44"/>
    <cfRule type="duplicateValues" dxfId="119" priority="45"/>
  </conditionalFormatting>
  <conditionalFormatting sqref="C15">
    <cfRule type="duplicateValues" dxfId="103" priority="92"/>
    <cfRule type="duplicateValues" dxfId="102" priority="93"/>
    <cfRule type="duplicateValues" dxfId="101" priority="94"/>
    <cfRule type="duplicateValues" dxfId="100" priority="95"/>
    <cfRule type="duplicateValues" dxfId="99" priority="96"/>
    <cfRule type="duplicateValues" dxfId="98" priority="97"/>
    <cfRule type="duplicateValues" dxfId="97" priority="98"/>
    <cfRule type="duplicateValues" dxfId="96" priority="99"/>
    <cfRule type="duplicateValues" dxfId="95" priority="100"/>
    <cfRule type="duplicateValues" dxfId="94" priority="101"/>
    <cfRule type="duplicateValues" dxfId="93" priority="102"/>
    <cfRule type="duplicateValues" dxfId="92" priority="103"/>
    <cfRule type="duplicateValues" dxfId="91" priority="104"/>
    <cfRule type="duplicateValues" dxfId="90" priority="105"/>
    <cfRule type="duplicateValues" dxfId="89" priority="106"/>
  </conditionalFormatting>
  <conditionalFormatting sqref="C17">
    <cfRule type="duplicateValues" dxfId="73" priority="16"/>
    <cfRule type="duplicateValues" dxfId="72" priority="17"/>
    <cfRule type="duplicateValues" dxfId="71" priority="18"/>
    <cfRule type="duplicateValues" dxfId="70" priority="19"/>
    <cfRule type="duplicateValues" dxfId="69" priority="20"/>
    <cfRule type="duplicateValues" dxfId="68" priority="21"/>
    <cfRule type="duplicateValues" dxfId="67" priority="22"/>
    <cfRule type="duplicateValues" dxfId="66" priority="23"/>
    <cfRule type="duplicateValues" dxfId="65" priority="24"/>
    <cfRule type="duplicateValues" dxfId="64" priority="25"/>
    <cfRule type="duplicateValues" dxfId="63" priority="26"/>
    <cfRule type="duplicateValues" dxfId="62" priority="27"/>
    <cfRule type="duplicateValues" dxfId="61" priority="28"/>
    <cfRule type="duplicateValues" dxfId="60" priority="29"/>
    <cfRule type="duplicateValues" dxfId="59" priority="30"/>
  </conditionalFormatting>
  <conditionalFormatting sqref="C18">
    <cfRule type="duplicateValues" dxfId="43" priority="1"/>
    <cfRule type="duplicateValues" dxfId="42" priority="2"/>
    <cfRule type="duplicateValues" dxfId="41" priority="3"/>
    <cfRule type="duplicateValues" dxfId="40" priority="4"/>
    <cfRule type="duplicateValues" dxfId="39" priority="5"/>
    <cfRule type="duplicateValues" dxfId="38" priority="6"/>
    <cfRule type="duplicateValues" dxfId="37" priority="7"/>
    <cfRule type="duplicateValues" dxfId="36" priority="8"/>
    <cfRule type="duplicateValues" dxfId="35" priority="9"/>
    <cfRule type="duplicateValues" dxfId="34" priority="10"/>
    <cfRule type="duplicateValues" dxfId="33" priority="11"/>
    <cfRule type="duplicateValues" dxfId="32" priority="12"/>
    <cfRule type="duplicateValues" dxfId="31" priority="13"/>
    <cfRule type="duplicateValues" dxfId="30" priority="14"/>
    <cfRule type="duplicateValues" dxfId="29" priority="15"/>
  </conditionalFormatting>
  <conditionalFormatting sqref="C19">
    <cfRule type="duplicateValues" dxfId="13" priority="107"/>
    <cfRule type="duplicateValues" dxfId="12" priority="108"/>
    <cfRule type="duplicateValues" dxfId="11" priority="109"/>
    <cfRule type="duplicateValues" dxfId="10" priority="110"/>
    <cfRule type="duplicateValues" dxfId="9" priority="111"/>
    <cfRule type="duplicateValues" dxfId="8" priority="112"/>
    <cfRule type="duplicateValues" dxfId="7" priority="113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Puerto_plata</dc:creator>
  <cp:lastModifiedBy>Puerto_plata</cp:lastModifiedBy>
  <dcterms:created xsi:type="dcterms:W3CDTF">2024-12-17T19:10:24Z</dcterms:created>
  <dcterms:modified xsi:type="dcterms:W3CDTF">2024-12-17T19:11:53Z</dcterms:modified>
</cp:coreProperties>
</file>