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D:\Nomina 2024\nueva nomina de personal contratados 2024\"/>
    </mc:Choice>
  </mc:AlternateContent>
  <xr:revisionPtr revIDLastSave="0" documentId="13_ncr:1_{3F69F3D6-1810-4C25-9FAA-9EE2442F8F9F}" xr6:coauthVersionLast="47" xr6:coauthVersionMax="47" xr10:uidLastSave="{00000000-0000-0000-0000-000000000000}"/>
  <bookViews>
    <workbookView xWindow="-120" yWindow="-120" windowWidth="29040" windowHeight="15720" xr2:uid="{D658C408-BA4D-402C-8E74-FFC2414BA7F4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13" i="1" l="1"/>
  <c r="I13" i="1"/>
  <c r="P12" i="1"/>
  <c r="O12" i="1"/>
  <c r="N12" i="1"/>
  <c r="R12" i="1" s="1"/>
  <c r="M12" i="1"/>
  <c r="L12" i="1"/>
  <c r="T12" i="1" l="1"/>
</calcChain>
</file>

<file path=xl/sharedStrings.xml><?xml version="1.0" encoding="utf-8"?>
<sst xmlns="http://schemas.openxmlformats.org/spreadsheetml/2006/main" count="58" uniqueCount="53">
  <si>
    <t>Nómina de Sueldos: Empleados Contratados</t>
  </si>
  <si>
    <t xml:space="preserve">Reg. No. </t>
  </si>
  <si>
    <t>Nombre</t>
  </si>
  <si>
    <t xml:space="preserve">Funcion </t>
  </si>
  <si>
    <t>Departamento</t>
  </si>
  <si>
    <t>Estatus</t>
  </si>
  <si>
    <t>Fecha incio de contrato</t>
  </si>
  <si>
    <t>Fecha final de contrato</t>
  </si>
  <si>
    <t>Sueldo Bruto (RD$)</t>
  </si>
  <si>
    <t xml:space="preserve">ISR   (Ley 1192)     </t>
  </si>
  <si>
    <t>Seguro Sávica</t>
  </si>
  <si>
    <t>Seguridad Social (LEY 8701)</t>
  </si>
  <si>
    <t>Total Retenciones y Aportes</t>
  </si>
  <si>
    <t>Sueldo Neto (RD$)</t>
  </si>
  <si>
    <t>Sub Cuenta No.</t>
  </si>
  <si>
    <t>Genero</t>
  </si>
  <si>
    <t>Seguro de Pensión (9.97%)</t>
  </si>
  <si>
    <t>Riesgos Laborales (1.3%)</t>
  </si>
  <si>
    <t>Seguro de Salud (10.53%)    (3*)</t>
  </si>
  <si>
    <t>Deducción Empleado</t>
  </si>
  <si>
    <t>Aportes Patronal</t>
  </si>
  <si>
    <t>AFP (2.87%)</t>
  </si>
  <si>
    <t>Patronal (7.10%)</t>
  </si>
  <si>
    <t xml:space="preserve">Empleado SFS (3.04%)             </t>
  </si>
  <si>
    <t>Patronal (7.09%)</t>
  </si>
  <si>
    <t>Registro Dependientes Adicionales (4*)</t>
  </si>
  <si>
    <t>Sub total TSS</t>
  </si>
  <si>
    <t>1-</t>
  </si>
  <si>
    <t>MIRIAN DE LOS ANGELES CALDERON VENT</t>
  </si>
  <si>
    <t>CONTADORA</t>
  </si>
  <si>
    <t>GOBERNACION CIVIL DE PUERTO PLATA-MIP</t>
  </si>
  <si>
    <t>TEMPORERO</t>
  </si>
  <si>
    <t>FEMENINO</t>
  </si>
  <si>
    <t>2-</t>
  </si>
  <si>
    <t>ARIEL DE JESUS HEREDIA RICARDO</t>
  </si>
  <si>
    <t>RELACIONADOR PUBLICO</t>
  </si>
  <si>
    <t>2.1.1.2.73</t>
  </si>
  <si>
    <t>MASCULINO</t>
  </si>
  <si>
    <t>3-</t>
  </si>
  <si>
    <t>LUZ YANIRA VASQUEZ VASQUEZ</t>
  </si>
  <si>
    <t>TECNICO DE ATENCION AL USUARIO</t>
  </si>
  <si>
    <t>2.1.1.2.01</t>
  </si>
  <si>
    <t>TOTAL GENERAL</t>
  </si>
  <si>
    <t>Preparado por:</t>
  </si>
  <si>
    <t>Autorizado por:</t>
  </si>
  <si>
    <t>__________________________</t>
  </si>
  <si>
    <t>______________________________________</t>
  </si>
  <si>
    <t>Lic. Mirian Calderón</t>
  </si>
  <si>
    <t>Claritza Rochtte Peralta de Senior</t>
  </si>
  <si>
    <t>Contadora</t>
  </si>
  <si>
    <t>Gobernadora Civil Puerto Plata</t>
  </si>
  <si>
    <t>PERSONAL DE CARACTER EVENTUAL</t>
  </si>
  <si>
    <t>Correspondiente al mes de diciembre del 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</si>
</sst>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RD$&quot;* #,##0.00_);_(&quot;RD$&quot;* \(#,##0.00\);_(&quot;RD$&quot;* &quot;-&quot;??_);_(@_)"/>
    <numFmt numFmtId="43" formatCode="_(* #,##0.00_);_(* \(#,##0.00\);_(* &quot;-&quot;??_);_(@_)"/>
    <numFmt numFmtId="164" formatCode="_(&quot;$&quot;* #,##0.00_);_(&quot;$&quot;* \(#,##0.00\);_(&quot;$&quot;* &quot;-&quot;??_);_(@_)"/>
    <numFmt numFmtId="165" formatCode="[$-409]d\-mmm\-yy;@"/>
  </numFmts>
  <fonts count="16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  <font>
      <sz val="9"/>
      <color theme="1"/>
      <name val="Calibri "/>
    </font>
    <font>
      <b/>
      <sz val="18"/>
      <name val="Book Antiqua"/>
      <family val="1"/>
    </font>
    <font>
      <b/>
      <sz val="11"/>
      <name val="Calibri "/>
    </font>
    <font>
      <b/>
      <sz val="11"/>
      <name val="Aptos Narrow"/>
      <family val="2"/>
      <scheme val="minor"/>
    </font>
    <font>
      <b/>
      <sz val="10"/>
      <name val="Calibri"/>
      <family val="2"/>
    </font>
    <font>
      <b/>
      <sz val="10"/>
      <color rgb="FF000000"/>
      <name val="Calibri"/>
      <family val="2"/>
    </font>
    <font>
      <sz val="11"/>
      <color rgb="FF000000"/>
      <name val="Calibri"/>
      <family val="2"/>
    </font>
    <font>
      <sz val="11"/>
      <name val="Aptos Narrow"/>
      <family val="2"/>
      <scheme val="minor"/>
    </font>
    <font>
      <sz val="10"/>
      <name val="Aptos Narrow"/>
      <family val="2"/>
      <scheme val="minor"/>
    </font>
    <font>
      <b/>
      <sz val="10"/>
      <name val="Aptos Narrow"/>
      <family val="2"/>
      <scheme val="minor"/>
    </font>
    <font>
      <b/>
      <sz val="10"/>
      <name val="Calibri "/>
    </font>
    <font>
      <b/>
      <sz val="9"/>
      <name val="Calibri "/>
    </font>
    <font>
      <b/>
      <sz val="12"/>
      <color theme="1"/>
      <name val="Aptos Narrow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24997711111789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0C0C0"/>
        <bgColor rgb="FF000000"/>
      </patternFill>
    </fill>
    <fill>
      <patternFill patternType="solid">
        <fgColor rgb="FFDBDBDB"/>
        <bgColor rgb="FF000000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98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5" fontId="0" fillId="0" borderId="0" xfId="0" applyNumberFormat="1" applyAlignment="1">
      <alignment horizontal="center" vertical="center" wrapText="1"/>
    </xf>
    <xf numFmtId="43" fontId="0" fillId="0" borderId="0" xfId="1" applyFont="1" applyBorder="1" applyAlignment="1">
      <alignment horizontal="center" vertical="center" wrapText="1"/>
    </xf>
    <xf numFmtId="2" fontId="3" fillId="2" borderId="0" xfId="0" applyNumberFormat="1" applyFont="1" applyFill="1" applyAlignment="1">
      <alignment horizontal="center" vertical="center" wrapText="1"/>
    </xf>
    <xf numFmtId="43" fontId="0" fillId="2" borderId="0" xfId="1" applyFont="1" applyFill="1" applyBorder="1" applyAlignment="1">
      <alignment horizontal="center" vertical="center" wrapText="1"/>
    </xf>
    <xf numFmtId="43" fontId="0" fillId="0" borderId="0" xfId="1" applyFont="1" applyFill="1" applyBorder="1" applyAlignment="1">
      <alignment horizontal="center" vertical="center" wrapText="1"/>
    </xf>
    <xf numFmtId="4" fontId="0" fillId="2" borderId="0" xfId="0" applyNumberFormat="1" applyFill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43" fontId="5" fillId="3" borderId="4" xfId="1" applyFont="1" applyFill="1" applyBorder="1" applyAlignment="1">
      <alignment horizontal="center" vertical="center" wrapText="1"/>
    </xf>
    <xf numFmtId="0" fontId="7" fillId="6" borderId="9" xfId="0" applyFont="1" applyFill="1" applyBorder="1" applyAlignment="1">
      <alignment horizontal="center" vertical="center" wrapText="1"/>
    </xf>
    <xf numFmtId="0" fontId="8" fillId="6" borderId="9" xfId="0" applyFont="1" applyFill="1" applyBorder="1" applyAlignment="1">
      <alignment horizontal="center" vertical="center" wrapText="1"/>
    </xf>
    <xf numFmtId="0" fontId="7" fillId="6" borderId="9" xfId="0" applyFont="1" applyFill="1" applyBorder="1" applyAlignment="1">
      <alignment horizontal="center" vertical="center"/>
    </xf>
    <xf numFmtId="0" fontId="7" fillId="6" borderId="4" xfId="0" applyFont="1" applyFill="1" applyBorder="1" applyAlignment="1">
      <alignment horizontal="center" vertical="center" wrapText="1"/>
    </xf>
    <xf numFmtId="0" fontId="0" fillId="0" borderId="4" xfId="0" applyBorder="1"/>
    <xf numFmtId="0" fontId="0" fillId="0" borderId="4" xfId="0" applyBorder="1" applyAlignment="1">
      <alignment horizontal="center"/>
    </xf>
    <xf numFmtId="0" fontId="10" fillId="0" borderId="4" xfId="0" applyFont="1" applyBorder="1" applyAlignment="1">
      <alignment horizontal="left" vertical="center"/>
    </xf>
    <xf numFmtId="0" fontId="10" fillId="0" borderId="4" xfId="0" applyFont="1" applyBorder="1" applyAlignment="1">
      <alignment horizontal="center" vertical="center"/>
    </xf>
    <xf numFmtId="14" fontId="0" fillId="0" borderId="4" xfId="0" applyNumberFormat="1" applyBorder="1" applyAlignment="1">
      <alignment horizontal="center" vertical="center"/>
    </xf>
    <xf numFmtId="43" fontId="0" fillId="0" borderId="4" xfId="1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2" borderId="4" xfId="0" applyFill="1" applyBorder="1" applyAlignment="1">
      <alignment horizontal="center" vertical="center" wrapText="1"/>
    </xf>
    <xf numFmtId="0" fontId="0" fillId="0" borderId="11" xfId="0" applyBorder="1" applyAlignment="1">
      <alignment horizontal="left"/>
    </xf>
    <xf numFmtId="0" fontId="0" fillId="2" borderId="4" xfId="0" applyFill="1" applyBorder="1" applyAlignment="1">
      <alignment horizontal="center" vertical="center"/>
    </xf>
    <xf numFmtId="0" fontId="0" fillId="0" borderId="4" xfId="0" applyBorder="1" applyAlignment="1">
      <alignment wrapText="1"/>
    </xf>
    <xf numFmtId="43" fontId="11" fillId="0" borderId="12" xfId="1" applyFont="1" applyFill="1" applyBorder="1" applyAlignment="1">
      <alignment horizontal="center" vertical="center"/>
    </xf>
    <xf numFmtId="43" fontId="12" fillId="7" borderId="13" xfId="1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8" borderId="11" xfId="0" applyFont="1" applyFill="1" applyBorder="1" applyAlignment="1">
      <alignment horizontal="center" vertical="center" wrapText="1"/>
    </xf>
    <xf numFmtId="0" fontId="13" fillId="8" borderId="9" xfId="0" applyFont="1" applyFill="1" applyBorder="1" applyAlignment="1">
      <alignment horizontal="center" vertical="center" wrapText="1"/>
    </xf>
    <xf numFmtId="0" fontId="14" fillId="8" borderId="9" xfId="0" applyFont="1" applyFill="1" applyBorder="1" applyAlignment="1">
      <alignment horizontal="center" vertical="center" wrapText="1"/>
    </xf>
    <xf numFmtId="43" fontId="14" fillId="8" borderId="9" xfId="1" applyFont="1" applyFill="1" applyBorder="1" applyAlignment="1">
      <alignment horizontal="center" vertical="center" wrapText="1"/>
    </xf>
    <xf numFmtId="164" fontId="0" fillId="0" borderId="0" xfId="0" applyNumberFormat="1" applyAlignment="1">
      <alignment horizontal="center"/>
    </xf>
    <xf numFmtId="164" fontId="9" fillId="0" borderId="0" xfId="2" applyFont="1" applyBorder="1" applyAlignment="1">
      <alignment horizontal="center" vertical="center"/>
    </xf>
    <xf numFmtId="164" fontId="9" fillId="0" borderId="0" xfId="2" applyFont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15" fillId="0" borderId="0" xfId="0" applyFont="1"/>
    <xf numFmtId="44" fontId="0" fillId="0" borderId="4" xfId="1" applyNumberFormat="1" applyFont="1" applyFill="1" applyBorder="1" applyAlignment="1">
      <alignment horizontal="center" vertical="center"/>
    </xf>
    <xf numFmtId="44" fontId="0" fillId="0" borderId="4" xfId="0" applyNumberFormat="1" applyBorder="1"/>
    <xf numFmtId="44" fontId="0" fillId="0" borderId="4" xfId="0" applyNumberFormat="1" applyBorder="1" applyAlignment="1">
      <alignment horizontal="center"/>
    </xf>
    <xf numFmtId="44" fontId="0" fillId="0" borderId="4" xfId="1" applyNumberFormat="1" applyFont="1" applyFill="1" applyBorder="1" applyAlignment="1">
      <alignment horizontal="center" vertical="center" wrapText="1"/>
    </xf>
    <xf numFmtId="44" fontId="0" fillId="0" borderId="4" xfId="0" applyNumberFormat="1" applyBorder="1" applyAlignment="1">
      <alignment horizontal="center" vertical="center"/>
    </xf>
    <xf numFmtId="44" fontId="0" fillId="2" borderId="4" xfId="1" applyNumberFormat="1" applyFont="1" applyFill="1" applyBorder="1" applyAlignment="1">
      <alignment horizontal="center" vertical="center" wrapText="1"/>
    </xf>
    <xf numFmtId="0" fontId="0" fillId="0" borderId="4" xfId="0" applyBorder="1" applyAlignment="1">
      <alignment horizontal="left"/>
    </xf>
    <xf numFmtId="0" fontId="10" fillId="0" borderId="4" xfId="0" applyFont="1" applyBorder="1" applyAlignment="1">
      <alignment horizontal="left"/>
    </xf>
    <xf numFmtId="0" fontId="10" fillId="0" borderId="4" xfId="0" applyFont="1" applyBorder="1" applyAlignment="1">
      <alignment horizontal="left" wrapText="1"/>
    </xf>
    <xf numFmtId="14" fontId="0" fillId="0" borderId="4" xfId="0" applyNumberFormat="1" applyBorder="1" applyAlignment="1">
      <alignment horizontal="center"/>
    </xf>
    <xf numFmtId="0" fontId="0" fillId="0" borderId="4" xfId="0" applyBorder="1" applyAlignment="1">
      <alignment horizontal="right"/>
    </xf>
    <xf numFmtId="0" fontId="0" fillId="2" borderId="4" xfId="0" applyFill="1" applyBorder="1" applyAlignment="1">
      <alignment horizontal="right"/>
    </xf>
    <xf numFmtId="0" fontId="10" fillId="0" borderId="4" xfId="0" applyFont="1" applyBorder="1" applyAlignment="1">
      <alignment horizontal="center"/>
    </xf>
    <xf numFmtId="44" fontId="0" fillId="0" borderId="4" xfId="1" applyNumberFormat="1" applyFont="1" applyFill="1" applyBorder="1" applyAlignment="1">
      <alignment horizontal="right"/>
    </xf>
    <xf numFmtId="44" fontId="0" fillId="0" borderId="4" xfId="1" applyNumberFormat="1" applyFont="1" applyFill="1" applyBorder="1" applyAlignment="1">
      <alignment horizontal="center"/>
    </xf>
    <xf numFmtId="44" fontId="0" fillId="0" borderId="4" xfId="0" applyNumberFormat="1" applyBorder="1" applyAlignment="1">
      <alignment horizontal="right"/>
    </xf>
    <xf numFmtId="44" fontId="0" fillId="0" borderId="4" xfId="1" applyNumberFormat="1" applyFont="1" applyFill="1" applyBorder="1" applyAlignment="1">
      <alignment horizontal="right" wrapText="1"/>
    </xf>
    <xf numFmtId="44" fontId="0" fillId="2" borderId="4" xfId="1" applyNumberFormat="1" applyFont="1" applyFill="1" applyBorder="1" applyAlignment="1">
      <alignment horizontal="right" wrapText="1"/>
    </xf>
    <xf numFmtId="0" fontId="0" fillId="2" borderId="4" xfId="0" applyFill="1" applyBorder="1" applyAlignment="1">
      <alignment horizontal="center" wrapText="1"/>
    </xf>
    <xf numFmtId="44" fontId="0" fillId="0" borderId="4" xfId="0" applyNumberFormat="1" applyBorder="1" applyAlignment="1">
      <alignment horizontal="left" wrapText="1"/>
    </xf>
    <xf numFmtId="44" fontId="0" fillId="0" borderId="4" xfId="2" applyNumberFormat="1" applyFont="1" applyBorder="1" applyAlignment="1">
      <alignment horizontal="center"/>
    </xf>
    <xf numFmtId="44" fontId="0" fillId="0" borderId="4" xfId="1" applyNumberFormat="1" applyFont="1" applyFill="1" applyBorder="1" applyAlignment="1">
      <alignment horizontal="center" wrapText="1"/>
    </xf>
    <xf numFmtId="44" fontId="0" fillId="2" borderId="4" xfId="1" applyNumberFormat="1" applyFont="1" applyFill="1" applyBorder="1" applyAlignment="1">
      <alignment horizont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43" fontId="5" fillId="3" borderId="2" xfId="1" applyFont="1" applyFill="1" applyBorder="1" applyAlignment="1">
      <alignment horizontal="center" vertical="center" wrapText="1"/>
    </xf>
    <xf numFmtId="43" fontId="5" fillId="3" borderId="9" xfId="1" applyFont="1" applyFill="1" applyBorder="1" applyAlignment="1">
      <alignment horizontal="center" vertical="center" wrapText="1"/>
    </xf>
    <xf numFmtId="4" fontId="5" fillId="3" borderId="4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165" fontId="5" fillId="5" borderId="4" xfId="0" applyNumberFormat="1" applyFont="1" applyFill="1" applyBorder="1" applyAlignment="1">
      <alignment horizontal="center" vertical="center" wrapText="1"/>
    </xf>
    <xf numFmtId="43" fontId="5" fillId="4" borderId="4" xfId="1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44" fontId="0" fillId="0" borderId="4" xfId="2" applyNumberFormat="1" applyFont="1" applyFill="1" applyBorder="1" applyAlignment="1">
      <alignment horizontal="center" vertical="center"/>
    </xf>
    <xf numFmtId="44" fontId="0" fillId="0" borderId="4" xfId="2" applyNumberFormat="1" applyFont="1" applyFill="1" applyBorder="1" applyAlignment="1">
      <alignment horizontal="right"/>
    </xf>
    <xf numFmtId="44" fontId="0" fillId="0" borderId="4" xfId="2" applyNumberFormat="1" applyFont="1" applyFill="1" applyBorder="1" applyAlignment="1">
      <alignment horizontal="center"/>
    </xf>
    <xf numFmtId="44" fontId="14" fillId="8" borderId="9" xfId="2" applyNumberFormat="1" applyFont="1" applyFill="1" applyBorder="1" applyAlignment="1">
      <alignment horizontal="center" vertical="center" wrapText="1"/>
    </xf>
    <xf numFmtId="44" fontId="0" fillId="0" borderId="0" xfId="0" applyNumberFormat="1" applyFont="1" applyAlignment="1">
      <alignment horizontal="center" vertical="center" wrapText="1"/>
    </xf>
    <xf numFmtId="0" fontId="0" fillId="0" borderId="0" xfId="0" applyBorder="1" applyAlignment="1">
      <alignment horizontal="left"/>
    </xf>
    <xf numFmtId="0" fontId="0" fillId="0" borderId="0" xfId="0" applyBorder="1"/>
    <xf numFmtId="0" fontId="9" fillId="0" borderId="8" xfId="0" applyFont="1" applyBorder="1" applyAlignment="1">
      <alignment horizontal="left"/>
    </xf>
    <xf numFmtId="0" fontId="0" fillId="0" borderId="14" xfId="0" applyBorder="1"/>
  </cellXfs>
  <cellStyles count="3">
    <cellStyle name="Millares" xfId="1" builtinId="3"/>
    <cellStyle name="Moneda" xfId="2" builtinId="4"/>
    <cellStyle name="Normal" xfId="0" builtinId="0"/>
  </cellStyles>
  <dxfs count="2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285750</xdr:colOff>
      <xdr:row>0</xdr:row>
      <xdr:rowOff>66676</xdr:rowOff>
    </xdr:from>
    <xdr:to>
      <xdr:col>12</xdr:col>
      <xdr:colOff>552450</xdr:colOff>
      <xdr:row>3</xdr:row>
      <xdr:rowOff>66675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37E45A6-4A75-4FF3-B67A-C364DE2E54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24800" y="66676"/>
          <a:ext cx="7467600" cy="5714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7A3A9B-53A6-4644-BABD-DB38C53BC44C}">
  <sheetPr>
    <pageSetUpPr fitToPage="1"/>
  </sheetPr>
  <dimension ref="A1:W21"/>
  <sheetViews>
    <sheetView tabSelected="1" topLeftCell="E1" workbookViewId="0">
      <selection activeCell="C20" sqref="C20"/>
    </sheetView>
  </sheetViews>
  <sheetFormatPr baseColWidth="10" defaultRowHeight="15"/>
  <cols>
    <col min="3" max="3" width="36.5703125" customWidth="1"/>
    <col min="4" max="4" width="23.140625" customWidth="1"/>
    <col min="5" max="5" width="43.42578125" customWidth="1"/>
    <col min="6" max="6" width="24.140625" customWidth="1"/>
    <col min="7" max="7" width="16.7109375" customWidth="1"/>
    <col min="9" max="9" width="14" bestFit="1" customWidth="1"/>
    <col min="10" max="10" width="15.7109375" customWidth="1"/>
    <col min="11" max="11" width="13" customWidth="1"/>
    <col min="12" max="12" width="13" bestFit="1" customWidth="1"/>
    <col min="13" max="13" width="12.28515625" customWidth="1"/>
    <col min="14" max="14" width="15.140625" customWidth="1"/>
    <col min="15" max="15" width="16" customWidth="1"/>
    <col min="16" max="16" width="14.140625" customWidth="1"/>
    <col min="17" max="17" width="11.5703125" bestFit="1" customWidth="1"/>
    <col min="18" max="18" width="13.42578125" bestFit="1" customWidth="1"/>
    <col min="19" max="19" width="12.85546875" customWidth="1"/>
    <col min="20" max="20" width="14.7109375" customWidth="1"/>
    <col min="21" max="21" width="14.42578125" bestFit="1" customWidth="1"/>
  </cols>
  <sheetData>
    <row r="1" spans="1:23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3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3">
      <c r="B3" s="2"/>
      <c r="C3" s="3"/>
      <c r="D3" s="4"/>
      <c r="E3" s="4"/>
      <c r="F3" s="5"/>
      <c r="G3" s="6"/>
      <c r="H3" s="6"/>
      <c r="I3" s="7"/>
      <c r="J3" s="8"/>
      <c r="K3" s="5"/>
      <c r="L3" s="9"/>
      <c r="M3" s="7"/>
      <c r="N3" s="7"/>
      <c r="O3" s="10"/>
      <c r="P3" s="7"/>
      <c r="Q3" s="5"/>
      <c r="R3" s="5"/>
      <c r="S3" s="11"/>
      <c r="T3" s="5"/>
      <c r="U3" s="5"/>
      <c r="V3" s="5"/>
      <c r="W3" s="1"/>
    </row>
    <row r="4" spans="1:23" ht="23.25">
      <c r="B4" s="71" t="s">
        <v>0</v>
      </c>
      <c r="C4" s="71"/>
      <c r="D4" s="71"/>
      <c r="E4" s="71"/>
      <c r="F4" s="71"/>
      <c r="G4" s="71"/>
      <c r="H4" s="71"/>
      <c r="I4" s="71"/>
      <c r="J4" s="71"/>
      <c r="K4" s="71"/>
      <c r="L4" s="72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</row>
    <row r="5" spans="1:23" ht="23.25">
      <c r="B5" s="73" t="s">
        <v>52</v>
      </c>
      <c r="C5" s="73"/>
      <c r="D5" s="73"/>
      <c r="E5" s="74"/>
      <c r="F5" s="74"/>
      <c r="G5" s="74"/>
      <c r="H5" s="74"/>
      <c r="I5" s="74"/>
      <c r="J5" s="74"/>
      <c r="K5" s="74"/>
      <c r="L5" s="75"/>
      <c r="M5" s="74"/>
      <c r="N5" s="74"/>
      <c r="O5" s="74"/>
      <c r="P5" s="74"/>
      <c r="Q5" s="74"/>
      <c r="R5" s="74"/>
      <c r="S5" s="74"/>
      <c r="T5" s="74"/>
      <c r="U5" s="74"/>
      <c r="V5" s="74"/>
      <c r="W5" s="74"/>
    </row>
    <row r="6" spans="1:23">
      <c r="B6" s="76" t="s">
        <v>1</v>
      </c>
      <c r="C6" s="79" t="s">
        <v>2</v>
      </c>
      <c r="D6" s="82" t="s">
        <v>3</v>
      </c>
      <c r="E6" s="85" t="s">
        <v>4</v>
      </c>
      <c r="F6" s="85" t="s">
        <v>5</v>
      </c>
      <c r="G6" s="86" t="s">
        <v>6</v>
      </c>
      <c r="H6" s="86" t="s">
        <v>7</v>
      </c>
      <c r="I6" s="87" t="s">
        <v>8</v>
      </c>
      <c r="J6" s="87" t="s">
        <v>9</v>
      </c>
      <c r="K6" s="65" t="s">
        <v>10</v>
      </c>
      <c r="L6" s="65" t="s">
        <v>11</v>
      </c>
      <c r="M6" s="65"/>
      <c r="N6" s="65"/>
      <c r="O6" s="65"/>
      <c r="P6" s="65"/>
      <c r="Q6" s="65"/>
      <c r="R6" s="65"/>
      <c r="S6" s="65" t="s">
        <v>12</v>
      </c>
      <c r="T6" s="65"/>
      <c r="U6" s="65" t="s">
        <v>13</v>
      </c>
      <c r="V6" s="65" t="s">
        <v>14</v>
      </c>
      <c r="W6" s="88" t="s">
        <v>15</v>
      </c>
    </row>
    <row r="7" spans="1:23">
      <c r="B7" s="77"/>
      <c r="C7" s="80"/>
      <c r="D7" s="83"/>
      <c r="E7" s="85"/>
      <c r="F7" s="85"/>
      <c r="G7" s="86"/>
      <c r="H7" s="86"/>
      <c r="I7" s="87"/>
      <c r="J7" s="87"/>
      <c r="K7" s="65"/>
      <c r="L7" s="66" t="s">
        <v>16</v>
      </c>
      <c r="M7" s="67"/>
      <c r="N7" s="68" t="s">
        <v>17</v>
      </c>
      <c r="O7" s="65" t="s">
        <v>18</v>
      </c>
      <c r="P7" s="65"/>
      <c r="Q7" s="65"/>
      <c r="R7" s="65"/>
      <c r="S7" s="70" t="s">
        <v>19</v>
      </c>
      <c r="T7" s="65" t="s">
        <v>20</v>
      </c>
      <c r="U7" s="65"/>
      <c r="V7" s="65"/>
      <c r="W7" s="88"/>
    </row>
    <row r="8" spans="1:23" ht="75">
      <c r="B8" s="78"/>
      <c r="C8" s="81"/>
      <c r="D8" s="84"/>
      <c r="E8" s="85"/>
      <c r="F8" s="85"/>
      <c r="G8" s="86"/>
      <c r="H8" s="86"/>
      <c r="I8" s="87"/>
      <c r="J8" s="87"/>
      <c r="K8" s="65"/>
      <c r="L8" s="13" t="s">
        <v>21</v>
      </c>
      <c r="M8" s="13" t="s">
        <v>22</v>
      </c>
      <c r="N8" s="69"/>
      <c r="O8" s="13" t="s">
        <v>23</v>
      </c>
      <c r="P8" s="13" t="s">
        <v>24</v>
      </c>
      <c r="Q8" s="12" t="s">
        <v>25</v>
      </c>
      <c r="R8" s="12" t="s">
        <v>26</v>
      </c>
      <c r="S8" s="70"/>
      <c r="T8" s="65"/>
      <c r="U8" s="65"/>
      <c r="V8" s="65"/>
      <c r="W8" s="88"/>
    </row>
    <row r="9" spans="1:23">
      <c r="B9" s="14"/>
      <c r="C9" s="14"/>
      <c r="D9" s="15"/>
      <c r="E9" s="14"/>
      <c r="F9" s="16"/>
      <c r="G9" s="14"/>
      <c r="H9" s="14"/>
      <c r="I9" s="14"/>
      <c r="J9" s="17"/>
      <c r="K9" s="17"/>
      <c r="L9" s="14"/>
      <c r="M9" s="17"/>
      <c r="N9" s="17"/>
      <c r="O9" s="14"/>
      <c r="P9" s="14"/>
      <c r="Q9" s="14"/>
      <c r="R9" s="14"/>
      <c r="S9" s="14"/>
      <c r="T9" s="14"/>
      <c r="U9" s="14"/>
      <c r="V9" s="14"/>
      <c r="W9" s="14"/>
    </row>
    <row r="10" spans="1:23">
      <c r="A10" s="97"/>
      <c r="B10" s="96" t="s">
        <v>27</v>
      </c>
      <c r="C10" s="18" t="s">
        <v>28</v>
      </c>
      <c r="D10" s="19" t="s">
        <v>29</v>
      </c>
      <c r="E10" s="20" t="s">
        <v>30</v>
      </c>
      <c r="F10" s="21" t="s">
        <v>31</v>
      </c>
      <c r="G10" s="22">
        <v>45597</v>
      </c>
      <c r="H10" s="22">
        <v>45778</v>
      </c>
      <c r="I10" s="89">
        <v>50000</v>
      </c>
      <c r="J10" s="43">
        <v>0</v>
      </c>
      <c r="K10" s="42">
        <v>25</v>
      </c>
      <c r="L10" s="44">
        <v>516.6</v>
      </c>
      <c r="M10" s="45">
        <v>3549.9999999999995</v>
      </c>
      <c r="N10" s="45">
        <v>650</v>
      </c>
      <c r="O10" s="46">
        <v>1520</v>
      </c>
      <c r="P10" s="45">
        <v>3545.0000000000005</v>
      </c>
      <c r="Q10" s="46">
        <v>25</v>
      </c>
      <c r="R10" s="45">
        <v>9806.6</v>
      </c>
      <c r="S10" s="44">
        <v>1088.8</v>
      </c>
      <c r="T10" s="47">
        <v>7745</v>
      </c>
      <c r="U10" s="43">
        <v>45166</v>
      </c>
      <c r="V10" s="25" t="s">
        <v>41</v>
      </c>
      <c r="W10" s="24" t="s">
        <v>32</v>
      </c>
    </row>
    <row r="11" spans="1:23" ht="31.5" customHeight="1">
      <c r="A11" s="97"/>
      <c r="B11" s="26" t="s">
        <v>33</v>
      </c>
      <c r="C11" s="48" t="s">
        <v>34</v>
      </c>
      <c r="D11" s="48" t="s">
        <v>35</v>
      </c>
      <c r="E11" s="49" t="s">
        <v>30</v>
      </c>
      <c r="F11" s="50" t="s">
        <v>51</v>
      </c>
      <c r="G11" s="51">
        <v>45505</v>
      </c>
      <c r="H11" s="51">
        <v>45689</v>
      </c>
      <c r="I11" s="90">
        <v>30000</v>
      </c>
      <c r="J11" s="52">
        <v>0</v>
      </c>
      <c r="K11" s="55">
        <v>25</v>
      </c>
      <c r="L11" s="57">
        <v>861</v>
      </c>
      <c r="M11" s="58">
        <v>2130</v>
      </c>
      <c r="N11" s="58">
        <v>390</v>
      </c>
      <c r="O11" s="57">
        <v>912</v>
      </c>
      <c r="P11" s="58">
        <v>2127</v>
      </c>
      <c r="Q11" s="58">
        <v>25</v>
      </c>
      <c r="R11" s="58">
        <v>6445</v>
      </c>
      <c r="S11" s="57">
        <v>1798</v>
      </c>
      <c r="T11" s="59">
        <v>4647</v>
      </c>
      <c r="U11" s="57">
        <v>28202</v>
      </c>
      <c r="V11" s="60" t="s">
        <v>36</v>
      </c>
      <c r="W11" s="53" t="s">
        <v>37</v>
      </c>
    </row>
    <row r="12" spans="1:23" ht="30">
      <c r="A12" s="97"/>
      <c r="B12" s="96" t="s">
        <v>38</v>
      </c>
      <c r="C12" s="18" t="s">
        <v>39</v>
      </c>
      <c r="D12" s="28" t="s">
        <v>40</v>
      </c>
      <c r="E12" s="49" t="s">
        <v>30</v>
      </c>
      <c r="F12" s="54" t="s">
        <v>31</v>
      </c>
      <c r="G12" s="51">
        <v>45200</v>
      </c>
      <c r="H12" s="51">
        <v>45383</v>
      </c>
      <c r="I12" s="91">
        <v>50000</v>
      </c>
      <c r="J12" s="61">
        <v>1596.68</v>
      </c>
      <c r="K12" s="56">
        <v>25</v>
      </c>
      <c r="L12" s="62">
        <f t="shared" ref="L12" si="0">+I12*0.0287</f>
        <v>1435</v>
      </c>
      <c r="M12" s="63">
        <f t="shared" ref="M12" si="1">I12*0.071</f>
        <v>3549.9999999999995</v>
      </c>
      <c r="N12" s="23">
        <f t="shared" ref="N12" si="2">I12*0.013</f>
        <v>650</v>
      </c>
      <c r="O12" s="46">
        <f t="shared" ref="O12" si="3">+I12*0.0304</f>
        <v>1520</v>
      </c>
      <c r="P12" s="45">
        <f t="shared" ref="P12" si="4">I12*0.0709</f>
        <v>3545.0000000000005</v>
      </c>
      <c r="Q12" s="23"/>
      <c r="R12" s="63">
        <f t="shared" ref="R12" si="5">SUM(L12:Q12)</f>
        <v>10700</v>
      </c>
      <c r="S12" s="44">
        <v>6292.14</v>
      </c>
      <c r="T12" s="64">
        <f t="shared" ref="T12" si="6">M12+N12+P12</f>
        <v>7745</v>
      </c>
      <c r="U12" s="43">
        <v>43707.86</v>
      </c>
      <c r="V12" s="60" t="s">
        <v>41</v>
      </c>
      <c r="W12" s="27" t="s">
        <v>32</v>
      </c>
    </row>
    <row r="13" spans="1:23" ht="15.75" thickBot="1">
      <c r="B13" s="29"/>
      <c r="C13" s="30"/>
      <c r="D13" s="31" t="s">
        <v>42</v>
      </c>
      <c r="E13" s="32"/>
      <c r="F13" s="33"/>
      <c r="G13" s="34"/>
      <c r="H13" s="35"/>
      <c r="I13" s="92">
        <f>SUM(I10:I12)</f>
        <v>130000</v>
      </c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93">
        <f>SUM(U9:U12)</f>
        <v>117075.86</v>
      </c>
      <c r="V13" s="4"/>
    </row>
    <row r="14" spans="1:23">
      <c r="A14" s="95"/>
      <c r="B14" s="94"/>
      <c r="G14" s="36"/>
      <c r="J14" s="37"/>
      <c r="K14" s="37"/>
      <c r="L14" s="37"/>
      <c r="M14" s="37"/>
      <c r="N14" s="38"/>
      <c r="P14" s="37"/>
      <c r="Q14" s="37"/>
      <c r="R14" s="37"/>
      <c r="S14" s="37"/>
      <c r="T14" s="39"/>
      <c r="U14" s="39"/>
    </row>
    <row r="15" spans="1:23">
      <c r="D15" t="s">
        <v>43</v>
      </c>
      <c r="G15" t="s">
        <v>44</v>
      </c>
      <c r="J15" s="40"/>
    </row>
    <row r="16" spans="1:23">
      <c r="J16" s="40"/>
    </row>
    <row r="18" spans="4:10">
      <c r="D18" t="s">
        <v>45</v>
      </c>
      <c r="G18" t="s">
        <v>46</v>
      </c>
    </row>
    <row r="19" spans="4:10">
      <c r="D19" t="s">
        <v>47</v>
      </c>
      <c r="G19" t="s">
        <v>48</v>
      </c>
    </row>
    <row r="20" spans="4:10" ht="15.75">
      <c r="D20" s="41" t="s">
        <v>49</v>
      </c>
      <c r="F20" s="41"/>
      <c r="G20" s="41" t="s">
        <v>50</v>
      </c>
      <c r="H20" s="41"/>
      <c r="I20" s="41"/>
    </row>
    <row r="21" spans="4:10" ht="15.75">
      <c r="J21" s="41"/>
    </row>
  </sheetData>
  <mergeCells count="22">
    <mergeCell ref="B4:W4"/>
    <mergeCell ref="B5:W5"/>
    <mergeCell ref="B6:B8"/>
    <mergeCell ref="C6:C8"/>
    <mergeCell ref="D6:D8"/>
    <mergeCell ref="E6:E8"/>
    <mergeCell ref="F6:F8"/>
    <mergeCell ref="G6:G8"/>
    <mergeCell ref="H6:H8"/>
    <mergeCell ref="I6:I8"/>
    <mergeCell ref="J6:J8"/>
    <mergeCell ref="K6:K8"/>
    <mergeCell ref="L6:R6"/>
    <mergeCell ref="S6:T6"/>
    <mergeCell ref="U6:U8"/>
    <mergeCell ref="W6:W8"/>
    <mergeCell ref="V6:V8"/>
    <mergeCell ref="L7:M7"/>
    <mergeCell ref="N7:N8"/>
    <mergeCell ref="O7:R7"/>
    <mergeCell ref="S7:S8"/>
    <mergeCell ref="T7:T8"/>
  </mergeCells>
  <conditionalFormatting sqref="C3:C8">
    <cfRule type="duplicateValues" dxfId="26" priority="11"/>
    <cfRule type="duplicateValues" dxfId="25" priority="12"/>
    <cfRule type="duplicateValues" dxfId="24" priority="13"/>
    <cfRule type="duplicateValues" dxfId="23" priority="14"/>
    <cfRule type="duplicateValues" dxfId="22" priority="15"/>
  </conditionalFormatting>
  <conditionalFormatting sqref="C10">
    <cfRule type="duplicateValues" dxfId="21" priority="16"/>
    <cfRule type="duplicateValues" dxfId="20" priority="17"/>
    <cfRule type="duplicateValues" dxfId="19" priority="18"/>
    <cfRule type="duplicateValues" dxfId="18" priority="19"/>
    <cfRule type="duplicateValues" dxfId="17" priority="20"/>
  </conditionalFormatting>
  <conditionalFormatting sqref="C11">
    <cfRule type="duplicateValues" dxfId="16" priority="6"/>
    <cfRule type="duplicateValues" dxfId="15" priority="7"/>
    <cfRule type="duplicateValues" dxfId="14" priority="8"/>
    <cfRule type="duplicateValues" dxfId="13" priority="9"/>
    <cfRule type="duplicateValues" dxfId="12" priority="10"/>
  </conditionalFormatting>
  <conditionalFormatting sqref="C12">
    <cfRule type="duplicateValues" dxfId="11" priority="1"/>
    <cfRule type="duplicateValues" dxfId="10" priority="2"/>
    <cfRule type="duplicateValues" dxfId="9" priority="3"/>
    <cfRule type="duplicateValues" dxfId="8" priority="4"/>
  </conditionalFormatting>
  <conditionalFormatting sqref="C13">
    <cfRule type="duplicateValues" dxfId="7" priority="21"/>
    <cfRule type="duplicateValues" dxfId="6" priority="22"/>
    <cfRule type="duplicateValues" dxfId="5" priority="23"/>
    <cfRule type="duplicateValues" dxfId="4" priority="24"/>
    <cfRule type="duplicateValues" dxfId="3" priority="25"/>
    <cfRule type="duplicateValues" dxfId="2" priority="26"/>
    <cfRule type="duplicateValues" dxfId="1" priority="27"/>
  </conditionalFormatting>
  <conditionalFormatting sqref="D13">
    <cfRule type="duplicateValues" dxfId="0" priority="5"/>
  </conditionalFormatting>
  <pageMargins left="0.7" right="0.7" top="0.75" bottom="0.75" header="0.3" footer="0.3"/>
  <pageSetup paperSize="5" scale="42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Contabilidad-Gob</dc:creator>
  <cp:lastModifiedBy>Contabilidad-Gob</cp:lastModifiedBy>
  <cp:lastPrinted>2025-01-22T13:48:00Z</cp:lastPrinted>
  <dcterms:created xsi:type="dcterms:W3CDTF">2024-11-18T18:08:00Z</dcterms:created>
  <dcterms:modified xsi:type="dcterms:W3CDTF">2025-01-22T13:48:29Z</dcterms:modified>
</cp:coreProperties>
</file>