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Nueva carpeta\"/>
    </mc:Choice>
  </mc:AlternateContent>
  <xr:revisionPtr revIDLastSave="0" documentId="8_{CB628FDA-01BE-4512-B793-7537B12DDFF9}" xr6:coauthVersionLast="47" xr6:coauthVersionMax="47" xr10:uidLastSave="{00000000-0000-0000-0000-000000000000}"/>
  <bookViews>
    <workbookView xWindow="-120" yWindow="-120" windowWidth="15600" windowHeight="11160" xr2:uid="{4ABFEF4F-35E1-44F5-AFD6-B1FCE57E8AE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R14" i="1" s="1"/>
  <c r="J14" i="1"/>
  <c r="Q14" i="1" s="1"/>
  <c r="P14" i="1" l="1"/>
  <c r="N21" i="1" l="1"/>
  <c r="M21" i="1"/>
  <c r="L21" i="1"/>
  <c r="K21" i="1"/>
  <c r="R21" i="1" s="1"/>
  <c r="J21" i="1"/>
  <c r="Q21" i="1" s="1"/>
  <c r="N20" i="1"/>
  <c r="M20" i="1"/>
  <c r="L20" i="1"/>
  <c r="K20" i="1"/>
  <c r="R20" i="1" s="1"/>
  <c r="J20" i="1"/>
  <c r="Q20" i="1" s="1"/>
  <c r="N19" i="1"/>
  <c r="M19" i="1"/>
  <c r="L19" i="1"/>
  <c r="K19" i="1"/>
  <c r="R19" i="1" s="1"/>
  <c r="J19" i="1"/>
  <c r="Q19" i="1" s="1"/>
  <c r="N18" i="1"/>
  <c r="M18" i="1"/>
  <c r="L18" i="1"/>
  <c r="K18" i="1"/>
  <c r="R18" i="1" s="1"/>
  <c r="J18" i="1"/>
  <c r="Q18" i="1" s="1"/>
  <c r="N17" i="1"/>
  <c r="M17" i="1"/>
  <c r="L17" i="1"/>
  <c r="K17" i="1"/>
  <c r="R17" i="1" s="1"/>
  <c r="J17" i="1"/>
  <c r="Q17" i="1" s="1"/>
  <c r="N16" i="1"/>
  <c r="M16" i="1"/>
  <c r="L16" i="1"/>
  <c r="K16" i="1"/>
  <c r="R16" i="1" s="1"/>
  <c r="J16" i="1"/>
  <c r="Q16" i="1" s="1"/>
  <c r="N15" i="1"/>
  <c r="M15" i="1"/>
  <c r="L15" i="1"/>
  <c r="K15" i="1"/>
  <c r="R15" i="1" s="1"/>
  <c r="J15" i="1"/>
  <c r="Q15" i="1" s="1"/>
  <c r="N13" i="1"/>
  <c r="M13" i="1"/>
  <c r="L13" i="1"/>
  <c r="K13" i="1"/>
  <c r="R13" i="1" s="1"/>
  <c r="J13" i="1"/>
  <c r="Q13" i="1" s="1"/>
  <c r="N12" i="1"/>
  <c r="R12" i="1" s="1"/>
  <c r="M12" i="1"/>
  <c r="M22" i="1" s="1"/>
  <c r="L12" i="1"/>
  <c r="K12" i="1"/>
  <c r="J12" i="1"/>
  <c r="N11" i="1"/>
  <c r="M11" i="1"/>
  <c r="L11" i="1"/>
  <c r="K11" i="1"/>
  <c r="R11" i="1" s="1"/>
  <c r="J11" i="1"/>
  <c r="P11" i="1" s="1"/>
  <c r="G22" i="1"/>
  <c r="H22" i="1"/>
  <c r="I22" i="1"/>
  <c r="L22" i="1"/>
  <c r="S22" i="1"/>
  <c r="N10" i="1"/>
  <c r="M10" i="1"/>
  <c r="L10" i="1"/>
  <c r="K10" i="1"/>
  <c r="R10" i="1" s="1"/>
  <c r="J10" i="1"/>
  <c r="Q10" i="1" s="1"/>
  <c r="P21" i="1" l="1"/>
  <c r="P20" i="1"/>
  <c r="P22" i="1" s="1"/>
  <c r="P19" i="1"/>
  <c r="P18" i="1"/>
  <c r="P17" i="1"/>
  <c r="P16" i="1"/>
  <c r="P15" i="1"/>
  <c r="P13" i="1"/>
  <c r="J22" i="1"/>
  <c r="P12" i="1"/>
  <c r="R22" i="1"/>
  <c r="Q12" i="1"/>
  <c r="N22" i="1"/>
  <c r="Q11" i="1"/>
  <c r="K22" i="1"/>
  <c r="P10" i="1"/>
  <c r="Q22" i="1" l="1"/>
</calcChain>
</file>

<file path=xl/sharedStrings.xml><?xml version="1.0" encoding="utf-8"?>
<sst xmlns="http://schemas.openxmlformats.org/spreadsheetml/2006/main" count="132" uniqueCount="75">
  <si>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</si>
  <si>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</si>
  <si>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</si>
  <si>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</si>
  <si>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</si>
  <si>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</si>
  <si>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</si>
  <si>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</si>
  <si>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</si>
  <si>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</si>
  <si>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</si>
  <si>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</si>
  <si>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</si>
  <si>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</si>
  <si>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</si>
  <si>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</si>
  <si>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</si>
  <si>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</si>
  <si>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</si>
  <si>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</si>
  <si>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</si>
  <si>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</si>
  <si>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</si>
  <si>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</si>
  <si>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</si>
  <si>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</si>
  <si>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</si>
  <si>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</si>
  <si>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</si>
  <si>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PERALTA DE SENIOR</t>
  </si>
  <si>
    <t>GOBERNACION CIVIL DE PUERTO PLATA-MIP</t>
  </si>
  <si>
    <t>FIJO</t>
  </si>
  <si>
    <t>2.11.1.01</t>
  </si>
  <si>
    <t>FEMENINO</t>
  </si>
  <si>
    <t>2-</t>
  </si>
  <si>
    <t>YUDELKA VIRGINIA THOMAS REYES</t>
  </si>
  <si>
    <t>SECRETARIA</t>
  </si>
  <si>
    <t>3-</t>
  </si>
  <si>
    <t>NOLBELY MARIA BATISTA ROSA</t>
  </si>
  <si>
    <t>4-</t>
  </si>
  <si>
    <t>DANIEL GONZALEZ ROCHE</t>
  </si>
  <si>
    <t>CHOFER</t>
  </si>
  <si>
    <t>MASCULINO</t>
  </si>
  <si>
    <t>5-</t>
  </si>
  <si>
    <t>6-</t>
  </si>
  <si>
    <t>MARYELIN VILLAMAN TORRES</t>
  </si>
  <si>
    <t>CONSERJE</t>
  </si>
  <si>
    <t>7-</t>
  </si>
  <si>
    <t>LUIS EMILIO PALIN BRITO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</si>
  <si>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</si>
  <si>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</si>
  <si>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</si>
  <si>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</si>
  <si>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</si>
  <si>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</si>
  <si>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</si>
  <si>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</si>
  <si>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</si>
  <si>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</si>
  <si>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</si>
  <si>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</si>
  <si>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</si>
  <si>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</si>
  <si>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ASISTENTE</t>
  </si>
  <si>
    <t>GREYSI JULISSA FLORIAN FELIZ</t>
  </si>
  <si>
    <t>ROSANNA MALVILA GUZMAN</t>
  </si>
  <si>
    <t>10-</t>
  </si>
  <si>
    <t>11-</t>
  </si>
  <si>
    <t>12-</t>
  </si>
  <si>
    <t>GOBERNADOR</t>
  </si>
  <si>
    <t>MIRIAM FRANCISCA ALTAGRACIA MARTINE</t>
  </si>
  <si>
    <t>AUXILIAR ADMINISTRATIVO</t>
  </si>
  <si>
    <t>LENIN RUBEN GARCIA GARDEN</t>
  </si>
  <si>
    <t>SECRETARIO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</si>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</sst>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[$$-1C0A]* #,##0.00_);_([$$-1C0A]* \(#,##0.00\);_([$$-1C0A]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43" fontId="8" fillId="0" borderId="1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7" fillId="0" borderId="0" xfId="2" applyFont="1" applyBorder="1" applyAlignment="1">
      <alignment horizontal="center" vertical="center"/>
    </xf>
    <xf numFmtId="16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165" fontId="5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43" fontId="9" fillId="4" borderId="12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44" fontId="9" fillId="4" borderId="7" xfId="1" applyNumberFormat="1" applyFont="1" applyFill="1" applyBorder="1" applyAlignment="1">
      <alignment horizontal="center" vertical="center" wrapText="1"/>
    </xf>
    <xf numFmtId="44" fontId="9" fillId="4" borderId="7" xfId="2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4" fontId="0" fillId="0" borderId="8" xfId="0" applyNumberFormat="1" applyBorder="1"/>
    <xf numFmtId="164" fontId="0" fillId="5" borderId="8" xfId="2" applyFont="1" applyFill="1" applyBorder="1"/>
    <xf numFmtId="0" fontId="0" fillId="5" borderId="8" xfId="0" applyFill="1" applyBorder="1"/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3038475</xdr:colOff>
      <xdr:row>0</xdr:row>
      <xdr:rowOff>28575</xdr:rowOff>
    </xdr:from>
    <xdr:to>
      <xdr:col>10</xdr:col>
      <xdr:colOff>1104900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EAADC3-21F5-4DE0-AE96-9454A463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8575"/>
          <a:ext cx="74676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0536-6EDA-4446-946C-C44585352BC1}">
  <sheetPr>
    <pageSetUpPr fitToPage="1"/>
  </sheetPr>
  <dimension ref="A1:V31"/>
  <sheetViews>
    <sheetView tabSelected="1" topLeftCell="G1" zoomScale="98" zoomScaleNormal="98" workbookViewId="0">
      <selection activeCell="G5" sqref="G5:K5"/>
    </sheetView>
  </sheetViews>
  <sheetFormatPr baseColWidth="10" defaultRowHeight="15" x14ac:dyDescent="0.25"/>
  <cols>
    <col min="3" max="3" width="38.42578125" customWidth="1"/>
    <col min="4" max="4" width="30.85546875" customWidth="1"/>
    <col min="5" max="5" width="50.7109375" customWidth="1"/>
    <col min="6" max="6" width="24.5703125" customWidth="1"/>
    <col min="7" max="7" width="16" customWidth="1"/>
    <col min="8" max="8" width="24.140625" customWidth="1"/>
    <col min="9" max="9" width="12.140625" customWidth="1"/>
    <col min="10" max="10" width="13.42578125" customWidth="1"/>
    <col min="11" max="11" width="17.140625" customWidth="1"/>
    <col min="12" max="12" width="12" customWidth="1"/>
    <col min="13" max="13" width="13.140625" customWidth="1"/>
    <col min="14" max="14" width="13.85546875" customWidth="1"/>
    <col min="15" max="15" width="10.42578125" customWidth="1"/>
    <col min="16" max="16" width="13.7109375" customWidth="1"/>
    <col min="17" max="17" width="13.42578125" customWidth="1"/>
    <col min="18" max="18" width="13.7109375" customWidth="1"/>
    <col min="19" max="19" width="15.7109375" customWidth="1"/>
    <col min="20" max="20" width="10.42578125" customWidth="1"/>
    <col min="21" max="21" width="13.140625" customWidth="1"/>
  </cols>
  <sheetData>
    <row r="1" spans="1:2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21" x14ac:dyDescent="0.25">
      <c r="B3" s="1"/>
      <c r="C3" s="1"/>
      <c r="D3" s="1" t="s">
        <v>0</v>
      </c>
      <c r="E3" s="1" t="s"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</row>
    <row r="4" spans="1:22" ht="18" x14ac:dyDescent="0.25">
      <c r="B4" s="1"/>
      <c r="C4" s="1"/>
      <c r="D4" s="1"/>
      <c r="E4" s="1"/>
      <c r="F4" s="1"/>
      <c r="G4" s="45" t="s">
        <v>1</v>
      </c>
      <c r="H4" s="45"/>
      <c r="I4" s="45"/>
      <c r="J4" s="45"/>
      <c r="K4" s="45"/>
      <c r="L4" s="45"/>
      <c r="M4" s="1"/>
      <c r="N4" s="1"/>
      <c r="O4" s="1"/>
      <c r="P4" s="1"/>
      <c r="Q4" s="1"/>
      <c r="R4" s="1"/>
      <c r="S4" s="1"/>
      <c r="T4" s="1"/>
      <c r="U4" s="1"/>
    </row>
    <row r="5" spans="1:22" ht="21" x14ac:dyDescent="0.25">
      <c r="B5" s="2" t="s">
        <v>2</v>
      </c>
      <c r="C5" s="2"/>
      <c r="D5" s="1" t="s">
        <v>0</v>
      </c>
      <c r="E5" s="1" t="s">
        <v>0</v>
      </c>
      <c r="F5" s="1" t="s">
        <v>0</v>
      </c>
      <c r="G5" s="45" t="s">
        <v>74</v>
      </c>
      <c r="H5" s="45"/>
      <c r="I5" s="45"/>
      <c r="J5" s="45"/>
      <c r="K5" s="45"/>
      <c r="L5" s="3"/>
      <c r="M5" s="1"/>
      <c r="N5" s="2"/>
      <c r="O5" s="2"/>
      <c r="P5" s="2"/>
      <c r="Q5" s="2"/>
      <c r="R5" s="1"/>
      <c r="S5" s="1"/>
      <c r="T5" s="1"/>
      <c r="U5" s="1"/>
    </row>
    <row r="6" spans="1:22" ht="21" x14ac:dyDescent="0.25">
      <c r="B6" s="4" t="s">
        <v>3</v>
      </c>
      <c r="C6" s="4"/>
      <c r="D6" s="5" t="s">
        <v>0</v>
      </c>
      <c r="E6" s="5" t="s">
        <v>0</v>
      </c>
      <c r="F6" s="5" t="s">
        <v>0</v>
      </c>
      <c r="G6" s="6" t="s">
        <v>0</v>
      </c>
      <c r="H6" s="6"/>
      <c r="I6" s="6"/>
      <c r="J6" s="6"/>
      <c r="K6" s="6"/>
      <c r="L6" s="6"/>
      <c r="M6" s="5"/>
      <c r="N6" s="4"/>
      <c r="O6" s="4"/>
      <c r="P6" s="4"/>
      <c r="Q6" s="4"/>
      <c r="R6" s="1"/>
      <c r="S6" s="1"/>
      <c r="T6" s="1"/>
      <c r="U6" s="1"/>
    </row>
    <row r="7" spans="1:22" ht="38.25" x14ac:dyDescent="0.25">
      <c r="B7" s="7" t="s">
        <v>4</v>
      </c>
      <c r="C7" s="7" t="s">
        <v>5</v>
      </c>
      <c r="D7" s="8" t="s">
        <v>6</v>
      </c>
      <c r="E7" s="7" t="s">
        <v>7</v>
      </c>
      <c r="F7" s="9" t="s">
        <v>8</v>
      </c>
      <c r="G7" s="7" t="s">
        <v>9</v>
      </c>
      <c r="H7" s="7" t="s">
        <v>10</v>
      </c>
      <c r="I7" s="7" t="s">
        <v>11</v>
      </c>
      <c r="J7" s="10" t="s">
        <v>0</v>
      </c>
      <c r="K7" s="11" t="s">
        <v>0</v>
      </c>
      <c r="L7" s="10" t="s">
        <v>12</v>
      </c>
      <c r="M7" s="11"/>
      <c r="N7" s="11"/>
      <c r="O7" s="11"/>
      <c r="P7" s="12"/>
      <c r="Q7" s="13" t="s">
        <v>13</v>
      </c>
      <c r="R7" s="14"/>
      <c r="S7" s="7" t="s">
        <v>14</v>
      </c>
      <c r="T7" s="7" t="s">
        <v>15</v>
      </c>
      <c r="U7" s="7" t="s">
        <v>16</v>
      </c>
    </row>
    <row r="8" spans="1:22" ht="63.75" x14ac:dyDescent="0.25">
      <c r="B8" s="15"/>
      <c r="C8" s="15"/>
      <c r="D8" s="16"/>
      <c r="E8" s="15"/>
      <c r="F8" s="17"/>
      <c r="G8" s="15"/>
      <c r="H8" s="15"/>
      <c r="I8" s="15"/>
      <c r="J8" s="13" t="s">
        <v>17</v>
      </c>
      <c r="K8" s="14"/>
      <c r="L8" s="7" t="s">
        <v>18</v>
      </c>
      <c r="M8" s="13" t="s">
        <v>19</v>
      </c>
      <c r="N8" s="14"/>
      <c r="O8" s="7" t="s">
        <v>20</v>
      </c>
      <c r="P8" s="7" t="s">
        <v>21</v>
      </c>
      <c r="Q8" s="7" t="s">
        <v>22</v>
      </c>
      <c r="R8" s="7" t="s">
        <v>23</v>
      </c>
      <c r="S8" s="15"/>
      <c r="T8" s="15"/>
      <c r="U8" s="15"/>
    </row>
    <row r="9" spans="1:22" ht="25.5" x14ac:dyDescent="0.25">
      <c r="B9" s="18"/>
      <c r="C9" s="18"/>
      <c r="D9" s="19"/>
      <c r="E9" s="18"/>
      <c r="F9" s="20"/>
      <c r="G9" s="18"/>
      <c r="H9" s="34"/>
      <c r="I9" s="18"/>
      <c r="J9" s="21" t="s">
        <v>24</v>
      </c>
      <c r="K9" s="21" t="s">
        <v>25</v>
      </c>
      <c r="L9" s="18"/>
      <c r="M9" s="21" t="s">
        <v>26</v>
      </c>
      <c r="N9" s="21" t="s">
        <v>27</v>
      </c>
      <c r="O9" s="18"/>
      <c r="P9" s="18"/>
      <c r="Q9" s="18"/>
      <c r="R9" s="18"/>
      <c r="S9" s="18"/>
      <c r="T9" s="18"/>
      <c r="U9" s="18"/>
    </row>
    <row r="10" spans="1:22" x14ac:dyDescent="0.25">
      <c r="A10" s="22"/>
      <c r="B10" s="23" t="s">
        <v>28</v>
      </c>
      <c r="C10" s="35" t="s">
        <v>29</v>
      </c>
      <c r="D10" s="35" t="s">
        <v>69</v>
      </c>
      <c r="E10" s="35" t="s">
        <v>30</v>
      </c>
      <c r="F10" s="40" t="s">
        <v>31</v>
      </c>
      <c r="G10" s="41">
        <v>150000</v>
      </c>
      <c r="H10" s="42">
        <v>23866.62</v>
      </c>
      <c r="I10" s="42">
        <v>25</v>
      </c>
      <c r="J10" s="42">
        <f t="shared" ref="J10:J21" si="0">G10*0.0287</f>
        <v>4305</v>
      </c>
      <c r="K10" s="42">
        <f t="shared" ref="K10:K21" si="1">G10*0.071</f>
        <v>10649.999999999998</v>
      </c>
      <c r="L10" s="42">
        <f t="shared" ref="L10:L21" si="2">G10*0.013</f>
        <v>1950</v>
      </c>
      <c r="M10" s="42">
        <f t="shared" ref="M10:M21" si="3">G10*0.0304</f>
        <v>4560</v>
      </c>
      <c r="N10" s="42">
        <f t="shared" ref="N10:N21" si="4">G10*0.0709</f>
        <v>10635</v>
      </c>
      <c r="O10" s="43"/>
      <c r="P10" s="42">
        <f t="shared" ref="P10:P21" si="5">SUM(J10:N10)</f>
        <v>32100</v>
      </c>
      <c r="Q10" s="42">
        <f t="shared" ref="Q10:R21" si="6">J10+M10</f>
        <v>8865</v>
      </c>
      <c r="R10" s="42">
        <f t="shared" si="6"/>
        <v>21285</v>
      </c>
      <c r="S10" s="41">
        <v>117243.38</v>
      </c>
      <c r="T10" s="43" t="s">
        <v>32</v>
      </c>
      <c r="U10" s="43" t="s">
        <v>33</v>
      </c>
    </row>
    <row r="11" spans="1:22" x14ac:dyDescent="0.25">
      <c r="A11" s="22"/>
      <c r="B11" s="24" t="s">
        <v>34</v>
      </c>
      <c r="C11" s="35" t="s">
        <v>35</v>
      </c>
      <c r="D11" s="35" t="s">
        <v>63</v>
      </c>
      <c r="E11" s="35" t="s">
        <v>30</v>
      </c>
      <c r="F11" s="40" t="s">
        <v>31</v>
      </c>
      <c r="G11" s="41">
        <v>30000</v>
      </c>
      <c r="H11" s="42">
        <v>0</v>
      </c>
      <c r="I11" s="42">
        <v>25</v>
      </c>
      <c r="J11" s="42">
        <f t="shared" si="0"/>
        <v>861</v>
      </c>
      <c r="K11" s="42">
        <f t="shared" si="1"/>
        <v>2130</v>
      </c>
      <c r="L11" s="42">
        <f t="shared" si="2"/>
        <v>390</v>
      </c>
      <c r="M11" s="42">
        <f t="shared" si="3"/>
        <v>912</v>
      </c>
      <c r="N11" s="42">
        <f t="shared" si="4"/>
        <v>2127</v>
      </c>
      <c r="O11" s="43"/>
      <c r="P11" s="42">
        <f t="shared" si="5"/>
        <v>6420</v>
      </c>
      <c r="Q11" s="42">
        <f t="shared" si="6"/>
        <v>1773</v>
      </c>
      <c r="R11" s="42">
        <f t="shared" si="6"/>
        <v>4257</v>
      </c>
      <c r="S11" s="41">
        <v>27591.18</v>
      </c>
      <c r="T11" s="43" t="s">
        <v>32</v>
      </c>
      <c r="U11" s="43" t="s">
        <v>33</v>
      </c>
      <c r="V11" s="1"/>
    </row>
    <row r="12" spans="1:22" x14ac:dyDescent="0.25">
      <c r="A12" s="22"/>
      <c r="B12" s="23" t="s">
        <v>37</v>
      </c>
      <c r="C12" s="35" t="s">
        <v>38</v>
      </c>
      <c r="D12" s="35" t="s">
        <v>36</v>
      </c>
      <c r="E12" s="35" t="s">
        <v>30</v>
      </c>
      <c r="F12" s="40" t="s">
        <v>31</v>
      </c>
      <c r="G12" s="41">
        <v>40000</v>
      </c>
      <c r="H12" s="42">
        <v>442.65</v>
      </c>
      <c r="I12" s="42">
        <v>25</v>
      </c>
      <c r="J12" s="42">
        <f t="shared" si="0"/>
        <v>1148</v>
      </c>
      <c r="K12" s="42">
        <f t="shared" si="1"/>
        <v>2839.9999999999995</v>
      </c>
      <c r="L12" s="42">
        <f t="shared" si="2"/>
        <v>520</v>
      </c>
      <c r="M12" s="42">
        <f t="shared" si="3"/>
        <v>1216</v>
      </c>
      <c r="N12" s="42">
        <f t="shared" si="4"/>
        <v>2836</v>
      </c>
      <c r="O12" s="43"/>
      <c r="P12" s="42">
        <f t="shared" si="5"/>
        <v>8560</v>
      </c>
      <c r="Q12" s="42">
        <f t="shared" si="6"/>
        <v>2364</v>
      </c>
      <c r="R12" s="42">
        <f t="shared" si="6"/>
        <v>5676</v>
      </c>
      <c r="S12" s="41">
        <v>37168.35</v>
      </c>
      <c r="T12" s="43" t="s">
        <v>32</v>
      </c>
      <c r="U12" s="35" t="s">
        <v>33</v>
      </c>
    </row>
    <row r="13" spans="1:22" x14ac:dyDescent="0.25">
      <c r="A13" s="22"/>
      <c r="B13" s="23" t="s">
        <v>39</v>
      </c>
      <c r="C13" s="35" t="s">
        <v>70</v>
      </c>
      <c r="D13" s="35" t="s">
        <v>36</v>
      </c>
      <c r="E13" s="35" t="s">
        <v>30</v>
      </c>
      <c r="F13" s="40" t="s">
        <v>31</v>
      </c>
      <c r="G13" s="41">
        <v>25000</v>
      </c>
      <c r="H13" s="42">
        <v>0</v>
      </c>
      <c r="I13" s="42">
        <v>25</v>
      </c>
      <c r="J13" s="42">
        <f t="shared" si="0"/>
        <v>717.5</v>
      </c>
      <c r="K13" s="42">
        <f t="shared" si="1"/>
        <v>1774.9999999999998</v>
      </c>
      <c r="L13" s="42">
        <f t="shared" si="2"/>
        <v>325</v>
      </c>
      <c r="M13" s="42">
        <f t="shared" si="3"/>
        <v>760</v>
      </c>
      <c r="N13" s="42">
        <f t="shared" si="4"/>
        <v>1772.5000000000002</v>
      </c>
      <c r="O13" s="44"/>
      <c r="P13" s="42">
        <f t="shared" si="5"/>
        <v>5350</v>
      </c>
      <c r="Q13" s="42">
        <f t="shared" si="6"/>
        <v>1477.5</v>
      </c>
      <c r="R13" s="42">
        <f t="shared" si="6"/>
        <v>3547.5</v>
      </c>
      <c r="S13" s="41">
        <v>23497.5</v>
      </c>
      <c r="T13" s="43" t="s">
        <v>32</v>
      </c>
      <c r="U13" s="43" t="s">
        <v>33</v>
      </c>
    </row>
    <row r="14" spans="1:22" x14ac:dyDescent="0.25">
      <c r="A14" s="22"/>
      <c r="B14" s="23" t="s">
        <v>43</v>
      </c>
      <c r="C14" s="35" t="s">
        <v>72</v>
      </c>
      <c r="D14" s="35" t="s">
        <v>73</v>
      </c>
      <c r="E14" s="35" t="s">
        <v>30</v>
      </c>
      <c r="F14" s="40" t="s">
        <v>31</v>
      </c>
      <c r="G14" s="41">
        <v>40000</v>
      </c>
      <c r="H14" s="42">
        <v>0</v>
      </c>
      <c r="I14" s="42">
        <v>25</v>
      </c>
      <c r="J14" s="42">
        <f t="shared" si="0"/>
        <v>1148</v>
      </c>
      <c r="K14" s="42">
        <f t="shared" si="1"/>
        <v>2839.9999999999995</v>
      </c>
      <c r="L14" s="42">
        <f t="shared" si="2"/>
        <v>520</v>
      </c>
      <c r="M14" s="42">
        <f t="shared" si="3"/>
        <v>1216</v>
      </c>
      <c r="N14" s="42">
        <f t="shared" si="4"/>
        <v>2836</v>
      </c>
      <c r="O14" s="43"/>
      <c r="P14" s="42">
        <f t="shared" si="5"/>
        <v>8560</v>
      </c>
      <c r="Q14" s="42">
        <f t="shared" si="6"/>
        <v>2364</v>
      </c>
      <c r="R14" s="42">
        <f t="shared" si="6"/>
        <v>5676</v>
      </c>
      <c r="S14" s="41">
        <v>37168.35</v>
      </c>
      <c r="T14" s="43" t="s">
        <v>32</v>
      </c>
      <c r="U14" s="43" t="s">
        <v>42</v>
      </c>
    </row>
    <row r="15" spans="1:22" x14ac:dyDescent="0.25">
      <c r="A15" s="22"/>
      <c r="B15" s="23" t="s">
        <v>44</v>
      </c>
      <c r="C15" s="35" t="s">
        <v>40</v>
      </c>
      <c r="D15" s="35" t="s">
        <v>41</v>
      </c>
      <c r="E15" s="35" t="s">
        <v>30</v>
      </c>
      <c r="F15" s="40" t="s">
        <v>31</v>
      </c>
      <c r="G15" s="41">
        <v>30000</v>
      </c>
      <c r="H15" s="42">
        <v>0</v>
      </c>
      <c r="I15" s="42">
        <v>25</v>
      </c>
      <c r="J15" s="42">
        <f t="shared" si="0"/>
        <v>861</v>
      </c>
      <c r="K15" s="42">
        <f t="shared" si="1"/>
        <v>2130</v>
      </c>
      <c r="L15" s="42">
        <f t="shared" si="2"/>
        <v>390</v>
      </c>
      <c r="M15" s="42">
        <f t="shared" si="3"/>
        <v>912</v>
      </c>
      <c r="N15" s="42">
        <f t="shared" si="4"/>
        <v>2127</v>
      </c>
      <c r="O15" s="43"/>
      <c r="P15" s="42">
        <f t="shared" si="5"/>
        <v>6420</v>
      </c>
      <c r="Q15" s="42">
        <f t="shared" si="6"/>
        <v>1773</v>
      </c>
      <c r="R15" s="42">
        <f t="shared" si="6"/>
        <v>4257</v>
      </c>
      <c r="S15" s="41">
        <v>28202</v>
      </c>
      <c r="T15" s="43" t="s">
        <v>32</v>
      </c>
      <c r="U15" s="35" t="s">
        <v>42</v>
      </c>
    </row>
    <row r="16" spans="1:22" x14ac:dyDescent="0.25">
      <c r="A16" s="22"/>
      <c r="B16" s="25" t="s">
        <v>47</v>
      </c>
      <c r="C16" s="35" t="s">
        <v>45</v>
      </c>
      <c r="D16" s="35" t="s">
        <v>46</v>
      </c>
      <c r="E16" s="35" t="s">
        <v>30</v>
      </c>
      <c r="F16" s="40" t="s">
        <v>31</v>
      </c>
      <c r="G16" s="41">
        <v>15500</v>
      </c>
      <c r="H16" s="42">
        <v>0</v>
      </c>
      <c r="I16" s="42">
        <v>25</v>
      </c>
      <c r="J16" s="42">
        <f t="shared" si="0"/>
        <v>444.85</v>
      </c>
      <c r="K16" s="42">
        <f t="shared" si="1"/>
        <v>1100.5</v>
      </c>
      <c r="L16" s="42">
        <f t="shared" si="2"/>
        <v>201.5</v>
      </c>
      <c r="M16" s="42">
        <f t="shared" si="3"/>
        <v>471.2</v>
      </c>
      <c r="N16" s="42">
        <f t="shared" si="4"/>
        <v>1098.95</v>
      </c>
      <c r="O16" s="43"/>
      <c r="P16" s="42">
        <f t="shared" si="5"/>
        <v>3317</v>
      </c>
      <c r="Q16" s="42">
        <f t="shared" si="6"/>
        <v>916.05</v>
      </c>
      <c r="R16" s="42">
        <f t="shared" si="6"/>
        <v>2199.4499999999998</v>
      </c>
      <c r="S16" s="41">
        <v>14558.95</v>
      </c>
      <c r="T16" s="43" t="s">
        <v>32</v>
      </c>
      <c r="U16" s="35" t="s">
        <v>33</v>
      </c>
    </row>
    <row r="17" spans="1:21" x14ac:dyDescent="0.25">
      <c r="A17" s="22"/>
      <c r="B17" s="25" t="s">
        <v>49</v>
      </c>
      <c r="C17" s="35" t="s">
        <v>48</v>
      </c>
      <c r="D17" s="35" t="s">
        <v>71</v>
      </c>
      <c r="E17" s="35" t="s">
        <v>30</v>
      </c>
      <c r="F17" s="40" t="s">
        <v>31</v>
      </c>
      <c r="G17" s="41">
        <v>25000</v>
      </c>
      <c r="H17" s="42">
        <v>0</v>
      </c>
      <c r="I17" s="42">
        <v>25</v>
      </c>
      <c r="J17" s="42">
        <f t="shared" si="0"/>
        <v>717.5</v>
      </c>
      <c r="K17" s="42">
        <f t="shared" si="1"/>
        <v>1774.9999999999998</v>
      </c>
      <c r="L17" s="42">
        <f t="shared" si="2"/>
        <v>325</v>
      </c>
      <c r="M17" s="42">
        <f t="shared" si="3"/>
        <v>760</v>
      </c>
      <c r="N17" s="42">
        <f t="shared" si="4"/>
        <v>1772.5000000000002</v>
      </c>
      <c r="O17" s="43"/>
      <c r="P17" s="42">
        <f t="shared" si="5"/>
        <v>5350</v>
      </c>
      <c r="Q17" s="42">
        <f t="shared" si="6"/>
        <v>1477.5</v>
      </c>
      <c r="R17" s="42">
        <f t="shared" si="6"/>
        <v>3547.5</v>
      </c>
      <c r="S17" s="41">
        <v>23497.5</v>
      </c>
      <c r="T17" s="43" t="s">
        <v>32</v>
      </c>
      <c r="U17" s="43" t="s">
        <v>42</v>
      </c>
    </row>
    <row r="18" spans="1:21" x14ac:dyDescent="0.25">
      <c r="A18" s="22"/>
      <c r="B18" s="25" t="s">
        <v>51</v>
      </c>
      <c r="C18" s="35" t="s">
        <v>50</v>
      </c>
      <c r="D18" s="35" t="s">
        <v>46</v>
      </c>
      <c r="E18" s="35" t="s">
        <v>30</v>
      </c>
      <c r="F18" s="40" t="s">
        <v>31</v>
      </c>
      <c r="G18" s="41">
        <v>15500</v>
      </c>
      <c r="H18" s="42">
        <v>0</v>
      </c>
      <c r="I18" s="42">
        <v>25</v>
      </c>
      <c r="J18" s="42">
        <f t="shared" si="0"/>
        <v>444.85</v>
      </c>
      <c r="K18" s="42">
        <f t="shared" si="1"/>
        <v>1100.5</v>
      </c>
      <c r="L18" s="42">
        <f t="shared" si="2"/>
        <v>201.5</v>
      </c>
      <c r="M18" s="42">
        <f t="shared" si="3"/>
        <v>471.2</v>
      </c>
      <c r="N18" s="42">
        <f t="shared" si="4"/>
        <v>1098.95</v>
      </c>
      <c r="O18" s="43"/>
      <c r="P18" s="42">
        <f t="shared" si="5"/>
        <v>3317</v>
      </c>
      <c r="Q18" s="42">
        <f t="shared" si="6"/>
        <v>916.05</v>
      </c>
      <c r="R18" s="42">
        <f t="shared" si="6"/>
        <v>2199.4499999999998</v>
      </c>
      <c r="S18" s="41">
        <v>14558.95</v>
      </c>
      <c r="T18" s="43" t="s">
        <v>32</v>
      </c>
      <c r="U18" s="43" t="s">
        <v>33</v>
      </c>
    </row>
    <row r="19" spans="1:21" x14ac:dyDescent="0.25">
      <c r="A19" s="22"/>
      <c r="B19" s="25" t="s">
        <v>66</v>
      </c>
      <c r="C19" s="35" t="s">
        <v>64</v>
      </c>
      <c r="D19" s="35" t="s">
        <v>46</v>
      </c>
      <c r="E19" s="35" t="s">
        <v>30</v>
      </c>
      <c r="F19" s="40" t="s">
        <v>31</v>
      </c>
      <c r="G19" s="41">
        <v>15000</v>
      </c>
      <c r="H19" s="42">
        <v>0</v>
      </c>
      <c r="I19" s="42">
        <v>25</v>
      </c>
      <c r="J19" s="42">
        <f t="shared" si="0"/>
        <v>430.5</v>
      </c>
      <c r="K19" s="42">
        <f t="shared" si="1"/>
        <v>1065</v>
      </c>
      <c r="L19" s="42">
        <f t="shared" si="2"/>
        <v>195</v>
      </c>
      <c r="M19" s="42">
        <f t="shared" si="3"/>
        <v>456</v>
      </c>
      <c r="N19" s="42">
        <f t="shared" si="4"/>
        <v>1063.5</v>
      </c>
      <c r="O19" s="44"/>
      <c r="P19" s="42">
        <f t="shared" si="5"/>
        <v>3210</v>
      </c>
      <c r="Q19" s="42">
        <f t="shared" si="6"/>
        <v>886.5</v>
      </c>
      <c r="R19" s="42">
        <f t="shared" si="6"/>
        <v>2128.5</v>
      </c>
      <c r="S19" s="41">
        <v>14088.5</v>
      </c>
      <c r="T19" s="43" t="s">
        <v>32</v>
      </c>
      <c r="U19" s="43" t="s">
        <v>33</v>
      </c>
    </row>
    <row r="20" spans="1:21" x14ac:dyDescent="0.25">
      <c r="A20" s="22"/>
      <c r="B20" s="25" t="s">
        <v>67</v>
      </c>
      <c r="C20" s="35" t="s">
        <v>65</v>
      </c>
      <c r="D20" s="35" t="s">
        <v>46</v>
      </c>
      <c r="E20" s="35" t="s">
        <v>30</v>
      </c>
      <c r="F20" s="40" t="s">
        <v>31</v>
      </c>
      <c r="G20" s="41">
        <v>15000</v>
      </c>
      <c r="H20" s="42">
        <v>0</v>
      </c>
      <c r="I20" s="42">
        <v>25</v>
      </c>
      <c r="J20" s="42">
        <f t="shared" si="0"/>
        <v>430.5</v>
      </c>
      <c r="K20" s="42">
        <f t="shared" si="1"/>
        <v>1065</v>
      </c>
      <c r="L20" s="42">
        <f t="shared" si="2"/>
        <v>195</v>
      </c>
      <c r="M20" s="42">
        <f t="shared" si="3"/>
        <v>456</v>
      </c>
      <c r="N20" s="42">
        <f t="shared" si="4"/>
        <v>1063.5</v>
      </c>
      <c r="O20" s="44"/>
      <c r="P20" s="42">
        <f t="shared" si="5"/>
        <v>3210</v>
      </c>
      <c r="Q20" s="42">
        <f t="shared" si="6"/>
        <v>886.5</v>
      </c>
      <c r="R20" s="42">
        <f t="shared" si="6"/>
        <v>2128.5</v>
      </c>
      <c r="S20" s="41">
        <v>14088.5</v>
      </c>
      <c r="T20" s="43" t="s">
        <v>32</v>
      </c>
      <c r="U20" s="43" t="s">
        <v>33</v>
      </c>
    </row>
    <row r="21" spans="1:21" x14ac:dyDescent="0.25">
      <c r="A21" s="22"/>
      <c r="B21" s="25" t="s">
        <v>68</v>
      </c>
      <c r="C21" s="35" t="s">
        <v>52</v>
      </c>
      <c r="D21" s="35" t="s">
        <v>53</v>
      </c>
      <c r="E21" s="35" t="s">
        <v>30</v>
      </c>
      <c r="F21" s="40" t="s">
        <v>31</v>
      </c>
      <c r="G21" s="41">
        <v>12000</v>
      </c>
      <c r="H21" s="42">
        <v>0</v>
      </c>
      <c r="I21" s="42">
        <v>25</v>
      </c>
      <c r="J21" s="42">
        <f t="shared" si="0"/>
        <v>344.4</v>
      </c>
      <c r="K21" s="42">
        <f t="shared" si="1"/>
        <v>851.99999999999989</v>
      </c>
      <c r="L21" s="42">
        <f t="shared" si="2"/>
        <v>156</v>
      </c>
      <c r="M21" s="42">
        <f t="shared" si="3"/>
        <v>364.8</v>
      </c>
      <c r="N21" s="42">
        <f t="shared" si="4"/>
        <v>850.80000000000007</v>
      </c>
      <c r="O21" s="43"/>
      <c r="P21" s="42">
        <f t="shared" si="5"/>
        <v>2568</v>
      </c>
      <c r="Q21" s="42">
        <f t="shared" si="6"/>
        <v>709.2</v>
      </c>
      <c r="R21" s="42">
        <f t="shared" si="6"/>
        <v>1702.8</v>
      </c>
      <c r="S21" s="41">
        <v>11265.8</v>
      </c>
      <c r="T21" s="43" t="s">
        <v>32</v>
      </c>
      <c r="U21" s="43" t="s">
        <v>42</v>
      </c>
    </row>
    <row r="22" spans="1:21" ht="15.75" thickBot="1" x14ac:dyDescent="0.3">
      <c r="B22" s="26"/>
      <c r="C22" s="36"/>
      <c r="D22" s="36" t="s">
        <v>54</v>
      </c>
      <c r="E22" s="36"/>
      <c r="F22" s="37"/>
      <c r="G22" s="38">
        <f>SUM(G10:G21)</f>
        <v>413000</v>
      </c>
      <c r="H22" s="38">
        <f>SUM(H9:H21)</f>
        <v>24309.27</v>
      </c>
      <c r="I22" s="39">
        <f>SUM(I10:I21)</f>
        <v>300</v>
      </c>
      <c r="J22" s="39">
        <f>SUM(J10:J21)</f>
        <v>11853.1</v>
      </c>
      <c r="K22" s="39">
        <f>SUM(K10:K21)</f>
        <v>29322.999999999996</v>
      </c>
      <c r="L22" s="39">
        <f>SUM(L9:L21)</f>
        <v>5369</v>
      </c>
      <c r="M22" s="39">
        <f>SUM(M10:M21)</f>
        <v>12555.2</v>
      </c>
      <c r="N22" s="39">
        <f>SUM(N10:N21)</f>
        <v>29281.7</v>
      </c>
      <c r="O22" s="38"/>
      <c r="P22" s="39">
        <f>SUM(P10:P21)</f>
        <v>88382</v>
      </c>
      <c r="Q22" s="39">
        <f>SUM(Q10:Q21)</f>
        <v>24408.3</v>
      </c>
      <c r="R22" s="39">
        <f>SUM(R10:R21)</f>
        <v>58604.7</v>
      </c>
      <c r="S22" s="39">
        <f>SUM(S10:S21)</f>
        <v>362928.96</v>
      </c>
      <c r="T22" s="27"/>
      <c r="U22" s="27"/>
    </row>
    <row r="23" spans="1:21" x14ac:dyDescent="0.25">
      <c r="B23" s="28"/>
      <c r="G23" s="29"/>
      <c r="J23" s="30"/>
      <c r="K23" s="30"/>
      <c r="L23" s="30"/>
      <c r="M23" s="30"/>
      <c r="N23" s="31"/>
      <c r="P23" s="30"/>
      <c r="Q23" s="30"/>
      <c r="R23" s="30"/>
      <c r="S23" s="30"/>
      <c r="T23" s="27"/>
      <c r="U23" s="27"/>
    </row>
    <row r="24" spans="1:21" x14ac:dyDescent="0.25">
      <c r="D24" t="s">
        <v>55</v>
      </c>
      <c r="G24" s="32" t="s">
        <v>56</v>
      </c>
      <c r="J24" s="32"/>
    </row>
    <row r="25" spans="1:21" x14ac:dyDescent="0.25">
      <c r="J25" s="32"/>
    </row>
    <row r="27" spans="1:21" x14ac:dyDescent="0.25">
      <c r="D27" t="s">
        <v>57</v>
      </c>
      <c r="G27" t="s">
        <v>58</v>
      </c>
    </row>
    <row r="28" spans="1:21" x14ac:dyDescent="0.25">
      <c r="D28" t="s">
        <v>59</v>
      </c>
      <c r="G28" t="s">
        <v>60</v>
      </c>
    </row>
    <row r="29" spans="1:21" ht="15.75" x14ac:dyDescent="0.25">
      <c r="D29" s="33" t="s">
        <v>61</v>
      </c>
      <c r="F29" s="33"/>
      <c r="G29" s="33" t="s">
        <v>62</v>
      </c>
      <c r="H29" s="33"/>
      <c r="I29" s="33"/>
    </row>
    <row r="30" spans="1:21" ht="15.75" x14ac:dyDescent="0.25">
      <c r="J30" s="33"/>
    </row>
    <row r="31" spans="1:21" x14ac:dyDescent="0.25">
      <c r="F31" s="32"/>
    </row>
  </sheetData>
  <mergeCells count="2">
    <mergeCell ref="G4:L4"/>
    <mergeCell ref="G5:K5"/>
  </mergeCells>
  <conditionalFormatting sqref="C10">
    <cfRule type="duplicateValues" dxfId="61" priority="52"/>
    <cfRule type="duplicateValues" dxfId="60" priority="51"/>
    <cfRule type="duplicateValues" dxfId="59" priority="50"/>
    <cfRule type="duplicateValues" dxfId="58" priority="49"/>
  </conditionalFormatting>
  <conditionalFormatting sqref="C11">
    <cfRule type="duplicateValues" dxfId="57" priority="46"/>
    <cfRule type="duplicateValues" dxfId="56" priority="44"/>
    <cfRule type="duplicateValues" dxfId="55" priority="45"/>
    <cfRule type="duplicateValues" dxfId="54" priority="48"/>
    <cfRule type="duplicateValues" dxfId="53" priority="47"/>
  </conditionalFormatting>
  <conditionalFormatting sqref="C12">
    <cfRule type="duplicateValues" dxfId="52" priority="43"/>
    <cfRule type="duplicateValues" dxfId="51" priority="42"/>
    <cfRule type="duplicateValues" dxfId="50" priority="41"/>
    <cfRule type="duplicateValues" dxfId="49" priority="40"/>
  </conditionalFormatting>
  <conditionalFormatting sqref="C13">
    <cfRule type="duplicateValues" dxfId="48" priority="39"/>
    <cfRule type="duplicateValues" dxfId="47" priority="38"/>
    <cfRule type="duplicateValues" dxfId="46" priority="37"/>
    <cfRule type="duplicateValues" dxfId="45" priority="36"/>
  </conditionalFormatting>
  <conditionalFormatting sqref="C15">
    <cfRule type="duplicateValues" dxfId="40" priority="30"/>
    <cfRule type="duplicateValues" dxfId="39" priority="29"/>
    <cfRule type="duplicateValues" dxfId="38" priority="28"/>
    <cfRule type="duplicateValues" dxfId="37" priority="31"/>
  </conditionalFormatting>
  <conditionalFormatting sqref="C16">
    <cfRule type="duplicateValues" dxfId="36" priority="26"/>
    <cfRule type="duplicateValues" dxfId="35" priority="25"/>
    <cfRule type="duplicateValues" dxfId="34" priority="27"/>
    <cfRule type="duplicateValues" dxfId="33" priority="24"/>
  </conditionalFormatting>
  <conditionalFormatting sqref="C17">
    <cfRule type="duplicateValues" dxfId="32" priority="20"/>
    <cfRule type="duplicateValues" dxfId="31" priority="21"/>
    <cfRule type="duplicateValues" dxfId="30" priority="22"/>
    <cfRule type="duplicateValues" dxfId="29" priority="23"/>
  </conditionalFormatting>
  <conditionalFormatting sqref="C18">
    <cfRule type="duplicateValues" dxfId="28" priority="16"/>
    <cfRule type="duplicateValues" dxfId="27" priority="18"/>
    <cfRule type="duplicateValues" dxfId="26" priority="19"/>
    <cfRule type="duplicateValues" dxfId="25" priority="17"/>
  </conditionalFormatting>
  <conditionalFormatting sqref="C19">
    <cfRule type="duplicateValues" dxfId="24" priority="12"/>
    <cfRule type="duplicateValues" dxfId="23" priority="15"/>
    <cfRule type="duplicateValues" dxfId="22" priority="14"/>
    <cfRule type="duplicateValues" dxfId="21" priority="13"/>
  </conditionalFormatting>
  <conditionalFormatting sqref="C20">
    <cfRule type="duplicateValues" dxfId="20" priority="8"/>
    <cfRule type="duplicateValues" dxfId="19" priority="9"/>
    <cfRule type="duplicateValues" dxfId="18" priority="10"/>
    <cfRule type="duplicateValues" dxfId="17" priority="11"/>
  </conditionalFormatting>
  <conditionalFormatting sqref="C21">
    <cfRule type="duplicateValues" dxfId="16" priority="5"/>
    <cfRule type="duplicateValues" dxfId="15" priority="6"/>
    <cfRule type="duplicateValues" dxfId="14" priority="7"/>
    <cfRule type="duplicateValues" dxfId="13" priority="4"/>
  </conditionalFormatting>
  <conditionalFormatting sqref="C22">
    <cfRule type="duplicateValues" dxfId="12" priority="159"/>
    <cfRule type="duplicateValues" dxfId="11" priority="160"/>
    <cfRule type="duplicateValues" dxfId="10" priority="161"/>
    <cfRule type="duplicateValues" dxfId="9" priority="162"/>
    <cfRule type="duplicateValues" dxfId="8" priority="163"/>
    <cfRule type="duplicateValues" dxfId="7" priority="164"/>
    <cfRule type="duplicateValues" dxfId="6" priority="165"/>
  </conditionalFormatting>
  <conditionalFormatting sqref="C14">
    <cfRule type="duplicateValues" dxfId="2" priority="1"/>
  </conditionalFormatting>
  <conditionalFormatting sqref="C14">
    <cfRule type="duplicateValues" dxfId="1" priority="3"/>
  </conditionalFormatting>
  <conditionalFormatting sqref="C14">
    <cfRule type="duplicateValues" dxfId="0" priority="2"/>
  </conditionalFormatting>
  <pageMargins left="0.7" right="0.7" top="0.75" bottom="0.75" header="0.3" footer="0.3"/>
  <pageSetup paperSize="5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Gobernación Puerto Plata</cp:lastModifiedBy>
  <cp:lastPrinted>2025-01-22T14:16:23Z</cp:lastPrinted>
  <dcterms:created xsi:type="dcterms:W3CDTF">2024-12-17T14:39:29Z</dcterms:created>
  <dcterms:modified xsi:type="dcterms:W3CDTF">2025-03-18T11:58:55Z</dcterms:modified>
</cp:coreProperties>
</file>