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13_ncr:1_{2360511A-7F83-4D8F-90EC-9B20368CF607}" xr6:coauthVersionLast="47" xr6:coauthVersionMax="47" xr10:uidLastSave="{00000000-0000-0000-0000-000000000000}"/>
  <bookViews>
    <workbookView xWindow="-120" yWindow="-120" windowWidth="29040" windowHeight="1572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N16" i="1"/>
  <c r="L16" i="1"/>
  <c r="K16" i="1"/>
  <c r="R16" i="1" s="1"/>
  <c r="P14" i="1"/>
  <c r="N14" i="1"/>
  <c r="L14" i="1"/>
  <c r="K14" i="1"/>
  <c r="R14" i="1" s="1"/>
  <c r="N10" i="1"/>
  <c r="L10" i="1"/>
  <c r="K10" i="1"/>
  <c r="R10" i="1" s="1"/>
  <c r="N11" i="1"/>
  <c r="L11" i="1"/>
  <c r="K11" i="1"/>
  <c r="R11" i="1" s="1"/>
  <c r="N12" i="1"/>
  <c r="L12" i="1"/>
  <c r="K12" i="1"/>
  <c r="R12" i="1" s="1"/>
  <c r="N21" i="1"/>
  <c r="L21" i="1"/>
  <c r="K21" i="1"/>
  <c r="R21" i="1" s="1"/>
  <c r="N18" i="1"/>
  <c r="L18" i="1"/>
  <c r="K18" i="1"/>
  <c r="R18" i="1" s="1"/>
  <c r="N17" i="1"/>
  <c r="L17" i="1"/>
  <c r="K17" i="1"/>
  <c r="R17" i="1" s="1"/>
  <c r="P10" i="1" l="1"/>
  <c r="P11" i="1"/>
  <c r="P12" i="1"/>
  <c r="P21" i="1"/>
  <c r="P18" i="1"/>
  <c r="P17" i="1"/>
  <c r="G22" i="1" l="1"/>
  <c r="S22" i="1" l="1"/>
  <c r="I22" i="1"/>
  <c r="H22" i="1"/>
  <c r="L22" i="1"/>
  <c r="K22" i="1"/>
  <c r="J22" i="1"/>
  <c r="N22" i="1" l="1"/>
  <c r="R22" i="1"/>
  <c r="M22" i="1"/>
  <c r="Q22" i="1" l="1"/>
  <c r="P22" i="1"/>
</calcChain>
</file>

<file path=xl/sharedStrings.xml><?xml version="1.0" encoding="utf-8"?>
<sst xmlns="http://schemas.openxmlformats.org/spreadsheetml/2006/main" count="132" uniqueCount="75">
  <si>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</si>
  <si>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</si>
  <si>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</si>
  <si>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</si>
  <si>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</si>
  <si>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</si>
  <si>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</si>
  <si>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</si>
  <si>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</si>
  <si>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</si>
  <si>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</si>
  <si>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</si>
  <si>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</si>
  <si>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</si>
  <si>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</si>
  <si>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</si>
  <si>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</si>
  <si>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</si>
  <si>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</si>
  <si>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</si>
  <si>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</si>
  <si>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</si>
  <si>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</si>
  <si>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</si>
  <si>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</si>
  <si>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</si>
  <si>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</si>
  <si>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</si>
  <si>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</si>
  <si>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</si>
  <si>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</si>
  <si>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</si>
  <si>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</si>
  <si>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</si>
  <si>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</si>
  <si>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</si>
  <si>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</si>
  <si>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</si>
  <si>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</si>
  <si>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</si>
  <si>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</si>
  <si>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</si>
  <si>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</si>
  <si>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</si>
  <si>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</si>
  <si>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</si>
  <si>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</si>
  <si>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MARYELIN VILLAMAN TORRES</t>
  </si>
  <si>
    <t>CONSERJE</t>
  </si>
  <si>
    <t>7-</t>
  </si>
  <si>
    <t>LUIS EMILIO PALIN BRITO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</si>
  <si>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</si>
  <si>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</si>
  <si>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</si>
  <si>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</si>
  <si>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</si>
  <si>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</si>
  <si>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</si>
  <si>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</si>
  <si>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</si>
  <si>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</si>
  <si>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</si>
  <si>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</si>
  <si>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</si>
  <si>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</si>
  <si>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</si>
  <si>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 xml:space="preserve">SECRETARIO </t>
  </si>
  <si>
    <t>GREYSI JULISSA FLORIAN FELIZ</t>
  </si>
  <si>
    <t>ROSANNA MALVILA GUZMAN</t>
  </si>
  <si>
    <t>10-</t>
  </si>
  <si>
    <t>11-</t>
  </si>
  <si>
    <t>12-</t>
  </si>
  <si>
    <t>MIRIAM FRANCISCA ALTAGRACIA MARTINEZ</t>
  </si>
  <si>
    <t>Correspondiente al mes de marzo del año 2025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</si>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</sst>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4" fontId="0" fillId="0" borderId="8" xfId="2" applyNumberFormat="1" applyFont="1" applyFill="1" applyBorder="1"/>
    <xf numFmtId="44" fontId="0" fillId="0" borderId="8" xfId="0" applyNumberFormat="1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44" fontId="0" fillId="5" borderId="8" xfId="2" applyNumberFormat="1" applyFont="1" applyFill="1" applyBorder="1"/>
    <xf numFmtId="44" fontId="0" fillId="5" borderId="8" xfId="0" applyNumberFormat="1" applyFill="1" applyBorder="1"/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U31"/>
  <sheetViews>
    <sheetView tabSelected="1" topLeftCell="E1" workbookViewId="0">
      <selection activeCell="B2" sqref="B2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3.7109375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4.710937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 x14ac:dyDescent="0.25">
      <c r="B4" s="1"/>
      <c r="C4" s="1"/>
      <c r="D4" s="1"/>
      <c r="E4" s="1"/>
      <c r="F4" s="1"/>
      <c r="G4" s="47" t="s">
        <v>1</v>
      </c>
      <c r="H4" s="47"/>
      <c r="I4" s="47"/>
      <c r="J4" s="47"/>
      <c r="K4" s="47"/>
      <c r="L4" s="47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47" t="s">
        <v>73</v>
      </c>
      <c r="H5" s="47"/>
      <c r="I5" s="47"/>
      <c r="J5" s="47"/>
      <c r="K5" s="47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1" ht="21" x14ac:dyDescent="0.25">
      <c r="B6" s="4" t="s">
        <v>3</v>
      </c>
      <c r="C6" s="4"/>
      <c r="D6" s="5" t="s">
        <v>0</v>
      </c>
      <c r="E6" s="5" t="s">
        <v>0</v>
      </c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1" ht="38.25" x14ac:dyDescent="0.25"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7" t="s">
        <v>9</v>
      </c>
      <c r="H7" s="7" t="s">
        <v>10</v>
      </c>
      <c r="I7" s="7" t="s">
        <v>11</v>
      </c>
      <c r="J7" s="10" t="s">
        <v>0</v>
      </c>
      <c r="K7" s="11" t="s">
        <v>0</v>
      </c>
      <c r="L7" s="10" t="s">
        <v>12</v>
      </c>
      <c r="M7" s="11"/>
      <c r="N7" s="11"/>
      <c r="O7" s="11"/>
      <c r="P7" s="12"/>
      <c r="Q7" s="13" t="s">
        <v>13</v>
      </c>
      <c r="R7" s="14"/>
      <c r="S7" s="7" t="s">
        <v>14</v>
      </c>
      <c r="T7" s="7" t="s">
        <v>15</v>
      </c>
      <c r="U7" s="7" t="s">
        <v>16</v>
      </c>
    </row>
    <row r="8" spans="1:21" ht="63.75" x14ac:dyDescent="0.25">
      <c r="B8" s="15"/>
      <c r="C8" s="15"/>
      <c r="D8" s="16"/>
      <c r="E8" s="15"/>
      <c r="F8" s="17"/>
      <c r="G8" s="15"/>
      <c r="H8" s="15"/>
      <c r="I8" s="15"/>
      <c r="J8" s="13" t="s">
        <v>17</v>
      </c>
      <c r="K8" s="14"/>
      <c r="L8" s="7" t="s">
        <v>18</v>
      </c>
      <c r="M8" s="13" t="s">
        <v>19</v>
      </c>
      <c r="N8" s="14"/>
      <c r="O8" s="7" t="s">
        <v>20</v>
      </c>
      <c r="P8" s="7" t="s">
        <v>21</v>
      </c>
      <c r="Q8" s="7" t="s">
        <v>22</v>
      </c>
      <c r="R8" s="7" t="s">
        <v>23</v>
      </c>
      <c r="S8" s="15"/>
      <c r="T8" s="15"/>
      <c r="U8" s="15"/>
    </row>
    <row r="9" spans="1:21" ht="25.5" x14ac:dyDescent="0.25">
      <c r="B9" s="18"/>
      <c r="C9" s="18"/>
      <c r="D9" s="19"/>
      <c r="E9" s="18"/>
      <c r="F9" s="20"/>
      <c r="G9" s="18"/>
      <c r="H9" s="34"/>
      <c r="I9" s="18"/>
      <c r="J9" s="21" t="s">
        <v>24</v>
      </c>
      <c r="K9" s="21" t="s">
        <v>25</v>
      </c>
      <c r="L9" s="18"/>
      <c r="M9" s="21" t="s">
        <v>26</v>
      </c>
      <c r="N9" s="21" t="s">
        <v>27</v>
      </c>
      <c r="O9" s="18"/>
      <c r="P9" s="18"/>
      <c r="Q9" s="18"/>
      <c r="R9" s="18"/>
      <c r="S9" s="18"/>
      <c r="T9" s="18"/>
      <c r="U9" s="18"/>
    </row>
    <row r="10" spans="1:21" x14ac:dyDescent="0.25">
      <c r="A10" s="22"/>
      <c r="B10" s="23" t="s">
        <v>28</v>
      </c>
      <c r="C10" s="35" t="s">
        <v>29</v>
      </c>
      <c r="D10" s="35" t="s">
        <v>30</v>
      </c>
      <c r="E10" s="35" t="s">
        <v>31</v>
      </c>
      <c r="F10" s="43" t="s">
        <v>32</v>
      </c>
      <c r="G10" s="38">
        <v>150000</v>
      </c>
      <c r="H10" s="45">
        <v>23866.62</v>
      </c>
      <c r="I10" s="45">
        <v>25</v>
      </c>
      <c r="J10" s="45">
        <v>4305</v>
      </c>
      <c r="K10" s="45">
        <f t="shared" ref="K10" si="0">G10*0.071</f>
        <v>10649.999999999998</v>
      </c>
      <c r="L10" s="45">
        <f t="shared" ref="L10" si="1">G10*0.013</f>
        <v>1950</v>
      </c>
      <c r="M10" s="45">
        <v>4560</v>
      </c>
      <c r="N10" s="45">
        <f t="shared" ref="N10" si="2">G10*0.0709</f>
        <v>10635</v>
      </c>
      <c r="O10" s="44"/>
      <c r="P10" s="45">
        <f t="shared" ref="P10" si="3">SUM(J10:N10)</f>
        <v>32100</v>
      </c>
      <c r="Q10" s="45">
        <v>32756.62</v>
      </c>
      <c r="R10" s="45">
        <f t="shared" ref="R10" si="4">K10+N10</f>
        <v>21285</v>
      </c>
      <c r="S10" s="38">
        <v>117243.38</v>
      </c>
      <c r="T10" s="44" t="s">
        <v>33</v>
      </c>
      <c r="U10" s="35" t="s">
        <v>34</v>
      </c>
    </row>
    <row r="11" spans="1:21" x14ac:dyDescent="0.25">
      <c r="A11" s="22"/>
      <c r="B11" s="24" t="s">
        <v>35</v>
      </c>
      <c r="C11" s="35" t="s">
        <v>36</v>
      </c>
      <c r="D11" s="35" t="s">
        <v>65</v>
      </c>
      <c r="E11" s="35" t="s">
        <v>31</v>
      </c>
      <c r="F11" s="43" t="s">
        <v>32</v>
      </c>
      <c r="G11" s="38">
        <v>30000</v>
      </c>
      <c r="H11" s="45">
        <v>0</v>
      </c>
      <c r="I11" s="45">
        <v>25</v>
      </c>
      <c r="J11" s="45">
        <v>861</v>
      </c>
      <c r="K11" s="45">
        <f t="shared" ref="K11" si="5">G11*0.071</f>
        <v>2130</v>
      </c>
      <c r="L11" s="45">
        <f t="shared" ref="L11" si="6">G11*0.013</f>
        <v>390</v>
      </c>
      <c r="M11" s="45">
        <v>912</v>
      </c>
      <c r="N11" s="45">
        <f t="shared" ref="N11" si="7">G11*0.0709</f>
        <v>2127</v>
      </c>
      <c r="O11" s="44"/>
      <c r="P11" s="45">
        <f t="shared" ref="P11" si="8">SUM(J11:N11)</f>
        <v>6420</v>
      </c>
      <c r="Q11" s="45">
        <v>1798</v>
      </c>
      <c r="R11" s="45">
        <f t="shared" ref="R11" si="9">K11+N11</f>
        <v>4257</v>
      </c>
      <c r="S11" s="38">
        <v>28202</v>
      </c>
      <c r="T11" s="44" t="s">
        <v>33</v>
      </c>
      <c r="U11" s="35" t="s">
        <v>34</v>
      </c>
    </row>
    <row r="12" spans="1:21" x14ac:dyDescent="0.25">
      <c r="A12" s="22"/>
      <c r="B12" s="23" t="s">
        <v>38</v>
      </c>
      <c r="C12" s="35" t="s">
        <v>39</v>
      </c>
      <c r="D12" s="35" t="s">
        <v>37</v>
      </c>
      <c r="E12" s="35" t="s">
        <v>31</v>
      </c>
      <c r="F12" s="43" t="s">
        <v>32</v>
      </c>
      <c r="G12" s="38">
        <v>40000</v>
      </c>
      <c r="H12" s="45">
        <v>442.65</v>
      </c>
      <c r="I12" s="45">
        <v>25</v>
      </c>
      <c r="J12" s="45">
        <v>1148</v>
      </c>
      <c r="K12" s="45">
        <f t="shared" ref="K12" si="10">G12*0.071</f>
        <v>2839.9999999999995</v>
      </c>
      <c r="L12" s="45">
        <f t="shared" ref="L12" si="11">G12*0.013</f>
        <v>520</v>
      </c>
      <c r="M12" s="45">
        <v>1216</v>
      </c>
      <c r="N12" s="45">
        <f t="shared" ref="N12" si="12">G12*0.0709</f>
        <v>2836</v>
      </c>
      <c r="O12" s="44"/>
      <c r="P12" s="45">
        <f t="shared" ref="P12" si="13">SUM(J12:N12)</f>
        <v>8560</v>
      </c>
      <c r="Q12" s="45">
        <v>2831.65</v>
      </c>
      <c r="R12" s="45">
        <f t="shared" ref="R12" si="14">K12+N12</f>
        <v>5676</v>
      </c>
      <c r="S12" s="38">
        <v>37168.35</v>
      </c>
      <c r="T12" s="44" t="s">
        <v>33</v>
      </c>
      <c r="U12" s="35" t="s">
        <v>34</v>
      </c>
    </row>
    <row r="13" spans="1:21" x14ac:dyDescent="0.25">
      <c r="A13" s="22"/>
      <c r="B13" s="23" t="s">
        <v>40</v>
      </c>
      <c r="C13" s="35" t="s">
        <v>72</v>
      </c>
      <c r="D13" s="35" t="s">
        <v>37</v>
      </c>
      <c r="E13" s="35" t="s">
        <v>31</v>
      </c>
      <c r="F13" s="36" t="s">
        <v>32</v>
      </c>
      <c r="G13" s="37">
        <v>25000</v>
      </c>
      <c r="H13" s="37">
        <v>0</v>
      </c>
      <c r="I13" s="37">
        <v>25</v>
      </c>
      <c r="J13" s="37">
        <v>717.5</v>
      </c>
      <c r="K13" s="37">
        <v>1774.9999999999998</v>
      </c>
      <c r="L13" s="37">
        <v>325</v>
      </c>
      <c r="M13" s="37">
        <v>760</v>
      </c>
      <c r="N13" s="37">
        <v>1772.5000000000002</v>
      </c>
      <c r="O13" s="35"/>
      <c r="P13" s="37">
        <v>5350</v>
      </c>
      <c r="Q13" s="37">
        <v>1477.5</v>
      </c>
      <c r="R13" s="37">
        <v>3547.5</v>
      </c>
      <c r="S13" s="37">
        <v>23497.5</v>
      </c>
      <c r="T13" s="35" t="s">
        <v>33</v>
      </c>
      <c r="U13" s="35" t="s">
        <v>34</v>
      </c>
    </row>
    <row r="14" spans="1:21" x14ac:dyDescent="0.25">
      <c r="A14" s="22"/>
      <c r="B14" s="23" t="s">
        <v>44</v>
      </c>
      <c r="C14" s="35" t="s">
        <v>41</v>
      </c>
      <c r="D14" s="35" t="s">
        <v>42</v>
      </c>
      <c r="E14" s="35" t="s">
        <v>31</v>
      </c>
      <c r="F14" s="43" t="s">
        <v>32</v>
      </c>
      <c r="G14" s="38">
        <v>30000</v>
      </c>
      <c r="H14" s="45">
        <v>0</v>
      </c>
      <c r="I14" s="45">
        <v>25</v>
      </c>
      <c r="J14" s="45">
        <v>861</v>
      </c>
      <c r="K14" s="45">
        <f t="shared" ref="K14" si="15">G14*0.071</f>
        <v>2130</v>
      </c>
      <c r="L14" s="45">
        <f t="shared" ref="L14" si="16">G14*0.013</f>
        <v>390</v>
      </c>
      <c r="M14" s="45">
        <v>912</v>
      </c>
      <c r="N14" s="45">
        <f t="shared" ref="N14" si="17">G14*0.0709</f>
        <v>2127</v>
      </c>
      <c r="O14" s="44"/>
      <c r="P14" s="45">
        <f t="shared" ref="P14" si="18">SUM(J14:N14)</f>
        <v>6420</v>
      </c>
      <c r="Q14" s="45">
        <v>1798</v>
      </c>
      <c r="R14" s="45">
        <f t="shared" ref="R14" si="19">K14+N14</f>
        <v>4257</v>
      </c>
      <c r="S14" s="38">
        <v>28202</v>
      </c>
      <c r="T14" s="44" t="s">
        <v>33</v>
      </c>
      <c r="U14" s="44" t="s">
        <v>43</v>
      </c>
    </row>
    <row r="15" spans="1:21" x14ac:dyDescent="0.25">
      <c r="A15" s="22"/>
      <c r="B15" s="23" t="s">
        <v>46</v>
      </c>
      <c r="C15" s="35" t="s">
        <v>45</v>
      </c>
      <c r="D15" s="35" t="s">
        <v>66</v>
      </c>
      <c r="E15" s="35" t="s">
        <v>31</v>
      </c>
      <c r="F15" s="36" t="s">
        <v>32</v>
      </c>
      <c r="G15" s="37">
        <v>40000</v>
      </c>
      <c r="H15" s="37">
        <v>0</v>
      </c>
      <c r="I15" s="37">
        <v>25</v>
      </c>
      <c r="J15" s="37">
        <v>1148</v>
      </c>
      <c r="K15" s="37">
        <v>2839.9999999999995</v>
      </c>
      <c r="L15" s="37">
        <v>520</v>
      </c>
      <c r="M15" s="37">
        <v>1216</v>
      </c>
      <c r="N15" s="37">
        <v>2836</v>
      </c>
      <c r="O15" s="35"/>
      <c r="P15" s="37">
        <v>8560</v>
      </c>
      <c r="Q15" s="37">
        <v>2364</v>
      </c>
      <c r="R15" s="37">
        <v>5676</v>
      </c>
      <c r="S15" s="37">
        <v>37168.35</v>
      </c>
      <c r="T15" s="35" t="s">
        <v>33</v>
      </c>
      <c r="U15" s="35" t="s">
        <v>43</v>
      </c>
    </row>
    <row r="16" spans="1:21" x14ac:dyDescent="0.25">
      <c r="A16" s="22"/>
      <c r="B16" s="25" t="s">
        <v>49</v>
      </c>
      <c r="C16" s="35" t="s">
        <v>47</v>
      </c>
      <c r="D16" s="35" t="s">
        <v>48</v>
      </c>
      <c r="E16" s="35" t="s">
        <v>31</v>
      </c>
      <c r="F16" s="43" t="s">
        <v>32</v>
      </c>
      <c r="G16" s="38">
        <v>15500</v>
      </c>
      <c r="H16" s="45">
        <v>0</v>
      </c>
      <c r="I16" s="45">
        <v>25</v>
      </c>
      <c r="J16" s="45">
        <v>444.85</v>
      </c>
      <c r="K16" s="45">
        <f t="shared" ref="K16" si="20">G16*0.071</f>
        <v>1100.5</v>
      </c>
      <c r="L16" s="45">
        <f t="shared" ref="L16" si="21">G16*0.013</f>
        <v>201.5</v>
      </c>
      <c r="M16" s="45">
        <v>471.2</v>
      </c>
      <c r="N16" s="45">
        <f t="shared" ref="N16" si="22">G16*0.0709</f>
        <v>1098.95</v>
      </c>
      <c r="O16" s="44"/>
      <c r="P16" s="45">
        <f t="shared" ref="P16" si="23">SUM(J16:N16)</f>
        <v>3317</v>
      </c>
      <c r="Q16" s="45">
        <v>941.05</v>
      </c>
      <c r="R16" s="45">
        <f t="shared" ref="R16" si="24">K16+N16</f>
        <v>2199.4499999999998</v>
      </c>
      <c r="S16" s="38">
        <v>14558.95</v>
      </c>
      <c r="T16" s="44" t="s">
        <v>33</v>
      </c>
      <c r="U16" s="44" t="s">
        <v>34</v>
      </c>
    </row>
    <row r="17" spans="1:21" x14ac:dyDescent="0.25">
      <c r="A17" s="22"/>
      <c r="B17" s="25" t="s">
        <v>51</v>
      </c>
      <c r="C17" s="35" t="s">
        <v>50</v>
      </c>
      <c r="D17" s="35" t="s">
        <v>74</v>
      </c>
      <c r="E17" s="35" t="s">
        <v>31</v>
      </c>
      <c r="F17" s="43" t="s">
        <v>32</v>
      </c>
      <c r="G17" s="38">
        <v>25000</v>
      </c>
      <c r="H17" s="45">
        <v>0</v>
      </c>
      <c r="I17" s="45">
        <v>25</v>
      </c>
      <c r="J17" s="45">
        <v>717.5</v>
      </c>
      <c r="K17" s="45">
        <f t="shared" ref="K17:K18" si="25">G17*0.071</f>
        <v>1774.9999999999998</v>
      </c>
      <c r="L17" s="45">
        <f t="shared" ref="L17:L18" si="26">G17*0.013</f>
        <v>325</v>
      </c>
      <c r="M17" s="45">
        <v>760</v>
      </c>
      <c r="N17" s="45">
        <f t="shared" ref="N17:N18" si="27">G17*0.0709</f>
        <v>1772.5000000000002</v>
      </c>
      <c r="O17" s="46"/>
      <c r="P17" s="45">
        <f t="shared" ref="P17" si="28">SUM(J17:N17)</f>
        <v>5350</v>
      </c>
      <c r="Q17" s="45">
        <v>1502.5</v>
      </c>
      <c r="R17" s="45">
        <f t="shared" ref="R17:R18" si="29">K17+N17</f>
        <v>3547.5</v>
      </c>
      <c r="S17" s="38">
        <v>23497.5</v>
      </c>
      <c r="T17" s="44" t="s">
        <v>33</v>
      </c>
      <c r="U17" s="44" t="s">
        <v>43</v>
      </c>
    </row>
    <row r="18" spans="1:21" x14ac:dyDescent="0.25">
      <c r="A18" s="22"/>
      <c r="B18" s="25" t="s">
        <v>53</v>
      </c>
      <c r="C18" s="35" t="s">
        <v>52</v>
      </c>
      <c r="D18" s="35" t="s">
        <v>48</v>
      </c>
      <c r="E18" s="35" t="s">
        <v>31</v>
      </c>
      <c r="F18" s="43" t="s">
        <v>32</v>
      </c>
      <c r="G18" s="38">
        <v>15500</v>
      </c>
      <c r="H18" s="45">
        <v>0</v>
      </c>
      <c r="I18" s="45">
        <v>25</v>
      </c>
      <c r="J18" s="45">
        <v>444.85</v>
      </c>
      <c r="K18" s="45">
        <f t="shared" si="25"/>
        <v>1100.5</v>
      </c>
      <c r="L18" s="45">
        <f t="shared" si="26"/>
        <v>201.5</v>
      </c>
      <c r="M18" s="45">
        <v>471.2</v>
      </c>
      <c r="N18" s="45">
        <f t="shared" si="27"/>
        <v>1098.95</v>
      </c>
      <c r="O18" s="46"/>
      <c r="P18" s="45">
        <f t="shared" ref="P18" si="30">SUM(J18:N18)</f>
        <v>3317</v>
      </c>
      <c r="Q18" s="45">
        <v>941.05</v>
      </c>
      <c r="R18" s="45">
        <f t="shared" si="29"/>
        <v>2199.4499999999998</v>
      </c>
      <c r="S18" s="38">
        <v>14558.95</v>
      </c>
      <c r="T18" s="44" t="s">
        <v>33</v>
      </c>
      <c r="U18" s="44" t="s">
        <v>34</v>
      </c>
    </row>
    <row r="19" spans="1:21" x14ac:dyDescent="0.25">
      <c r="A19" s="22"/>
      <c r="B19" s="25" t="s">
        <v>69</v>
      </c>
      <c r="C19" s="35" t="s">
        <v>67</v>
      </c>
      <c r="D19" s="35" t="s">
        <v>48</v>
      </c>
      <c r="E19" s="35" t="s">
        <v>31</v>
      </c>
      <c r="F19" s="36" t="s">
        <v>32</v>
      </c>
      <c r="G19" s="37">
        <v>15000</v>
      </c>
      <c r="H19" s="37">
        <v>0</v>
      </c>
      <c r="I19" s="37">
        <v>25</v>
      </c>
      <c r="J19" s="37">
        <v>430.5</v>
      </c>
      <c r="K19" s="37">
        <v>1065</v>
      </c>
      <c r="L19" s="37">
        <v>195</v>
      </c>
      <c r="M19" s="37">
        <v>456</v>
      </c>
      <c r="N19" s="37">
        <v>1063.5</v>
      </c>
      <c r="O19" s="35"/>
      <c r="P19" s="37">
        <v>3210</v>
      </c>
      <c r="Q19" s="37">
        <v>886.5</v>
      </c>
      <c r="R19" s="37">
        <v>2128.5</v>
      </c>
      <c r="S19" s="37">
        <v>14088.5</v>
      </c>
      <c r="T19" s="35" t="s">
        <v>33</v>
      </c>
      <c r="U19" s="35" t="s">
        <v>34</v>
      </c>
    </row>
    <row r="20" spans="1:21" x14ac:dyDescent="0.25">
      <c r="A20" s="22"/>
      <c r="B20" s="25" t="s">
        <v>70</v>
      </c>
      <c r="C20" s="35" t="s">
        <v>68</v>
      </c>
      <c r="D20" s="35" t="s">
        <v>48</v>
      </c>
      <c r="E20" s="35" t="s">
        <v>31</v>
      </c>
      <c r="F20" s="36" t="s">
        <v>32</v>
      </c>
      <c r="G20" s="37">
        <v>15000</v>
      </c>
      <c r="H20" s="37">
        <v>0</v>
      </c>
      <c r="I20" s="37">
        <v>25</v>
      </c>
      <c r="J20" s="37">
        <v>430.5</v>
      </c>
      <c r="K20" s="37">
        <v>1065</v>
      </c>
      <c r="L20" s="37">
        <v>195</v>
      </c>
      <c r="M20" s="37">
        <v>456</v>
      </c>
      <c r="N20" s="37">
        <v>1063.5</v>
      </c>
      <c r="O20" s="35"/>
      <c r="P20" s="37">
        <v>3210</v>
      </c>
      <c r="Q20" s="37">
        <v>886.5</v>
      </c>
      <c r="R20" s="37">
        <v>2128.5</v>
      </c>
      <c r="S20" s="37">
        <v>14088.5</v>
      </c>
      <c r="T20" s="35" t="s">
        <v>33</v>
      </c>
      <c r="U20" s="35" t="s">
        <v>34</v>
      </c>
    </row>
    <row r="21" spans="1:21" x14ac:dyDescent="0.25">
      <c r="A21" s="22"/>
      <c r="B21" s="25" t="s">
        <v>71</v>
      </c>
      <c r="C21" s="35" t="s">
        <v>54</v>
      </c>
      <c r="D21" s="35" t="s">
        <v>55</v>
      </c>
      <c r="E21" s="35" t="s">
        <v>31</v>
      </c>
      <c r="F21" s="43" t="s">
        <v>32</v>
      </c>
      <c r="G21" s="38">
        <v>12000</v>
      </c>
      <c r="H21" s="45">
        <v>0</v>
      </c>
      <c r="I21" s="45">
        <v>25</v>
      </c>
      <c r="J21" s="45">
        <v>344.4</v>
      </c>
      <c r="K21" s="45">
        <f t="shared" ref="K21" si="31">G21*0.071</f>
        <v>851.99999999999989</v>
      </c>
      <c r="L21" s="45">
        <f t="shared" ref="L21" si="32">G21*0.013</f>
        <v>156</v>
      </c>
      <c r="M21" s="45">
        <v>364.8</v>
      </c>
      <c r="N21" s="45">
        <f t="shared" ref="N21" si="33">G21*0.0709</f>
        <v>850.80000000000007</v>
      </c>
      <c r="O21" s="46"/>
      <c r="P21" s="45">
        <f t="shared" ref="P21" si="34">SUM(J21:N21)</f>
        <v>2568</v>
      </c>
      <c r="Q21" s="45">
        <v>734.2</v>
      </c>
      <c r="R21" s="45">
        <f t="shared" ref="R21" si="35">K21+N21</f>
        <v>1702.8</v>
      </c>
      <c r="S21" s="38">
        <v>11265.8</v>
      </c>
      <c r="T21" s="44" t="s">
        <v>33</v>
      </c>
      <c r="U21" s="44" t="s">
        <v>43</v>
      </c>
    </row>
    <row r="22" spans="1:21" ht="15.75" thickBot="1" x14ac:dyDescent="0.3">
      <c r="B22" s="26"/>
      <c r="C22" s="39"/>
      <c r="D22" s="39" t="s">
        <v>56</v>
      </c>
      <c r="E22" s="39"/>
      <c r="F22" s="40"/>
      <c r="G22" s="41">
        <f>SUM(G10:G21)</f>
        <v>413000</v>
      </c>
      <c r="H22" s="41">
        <f>SUM(H9:H21)</f>
        <v>24309.27</v>
      </c>
      <c r="I22" s="42">
        <f>SUM(I10:I21)</f>
        <v>300</v>
      </c>
      <c r="J22" s="42">
        <f>SUM(J10:J21)</f>
        <v>11853.1</v>
      </c>
      <c r="K22" s="42">
        <f>SUM(K10:K21)</f>
        <v>29322.999999999996</v>
      </c>
      <c r="L22" s="42">
        <f>SUM(L9:L21)</f>
        <v>5369</v>
      </c>
      <c r="M22" s="42">
        <f>SUM(M10:M21)</f>
        <v>12555.2</v>
      </c>
      <c r="N22" s="42">
        <f>SUM(N10:N21)</f>
        <v>29281.7</v>
      </c>
      <c r="O22" s="41"/>
      <c r="P22" s="42">
        <f>SUM(P10:P21)</f>
        <v>88382</v>
      </c>
      <c r="Q22" s="42">
        <f>SUM(Q10:Q21)</f>
        <v>48917.57</v>
      </c>
      <c r="R22" s="42">
        <f>SUM(R10:R21)</f>
        <v>58604.7</v>
      </c>
      <c r="S22" s="42">
        <f>SUM(S10:S21)</f>
        <v>363539.78</v>
      </c>
      <c r="T22" s="27"/>
      <c r="U22" s="27"/>
    </row>
    <row r="23" spans="1:21" x14ac:dyDescent="0.25">
      <c r="B23" s="28"/>
      <c r="G23" s="29"/>
      <c r="J23" s="30"/>
      <c r="K23" s="30"/>
      <c r="L23" s="30"/>
      <c r="M23" s="30"/>
      <c r="N23" s="31"/>
      <c r="P23" s="30"/>
      <c r="Q23" s="30"/>
      <c r="R23" s="30"/>
      <c r="S23" s="30"/>
      <c r="T23" s="27"/>
      <c r="U23" s="27"/>
    </row>
    <row r="24" spans="1:21" x14ac:dyDescent="0.25">
      <c r="D24" t="s">
        <v>57</v>
      </c>
      <c r="G24" s="32" t="s">
        <v>58</v>
      </c>
      <c r="J24" s="32"/>
    </row>
    <row r="25" spans="1:21" x14ac:dyDescent="0.25">
      <c r="J25" s="32"/>
    </row>
    <row r="27" spans="1:21" x14ac:dyDescent="0.25">
      <c r="D27" t="s">
        <v>59</v>
      </c>
      <c r="G27" t="s">
        <v>60</v>
      </c>
    </row>
    <row r="28" spans="1:21" x14ac:dyDescent="0.25">
      <c r="D28" t="s">
        <v>61</v>
      </c>
      <c r="G28" t="s">
        <v>62</v>
      </c>
    </row>
    <row r="29" spans="1:21" ht="15.75" x14ac:dyDescent="0.25">
      <c r="D29" s="33" t="s">
        <v>63</v>
      </c>
      <c r="F29" s="33"/>
      <c r="G29" s="33" t="s">
        <v>64</v>
      </c>
      <c r="H29" s="33"/>
      <c r="I29" s="33"/>
    </row>
    <row r="30" spans="1:21" ht="15.75" x14ac:dyDescent="0.25">
      <c r="J30" s="33"/>
    </row>
    <row r="31" spans="1:21" x14ac:dyDescent="0.25">
      <c r="F31" s="32"/>
    </row>
  </sheetData>
  <mergeCells count="2">
    <mergeCell ref="G4:L4"/>
    <mergeCell ref="G5:K5"/>
  </mergeCells>
  <conditionalFormatting sqref="C10">
    <cfRule type="duplicateValues" dxfId="102" priority="20"/>
    <cfRule type="duplicateValues" dxfId="101" priority="18"/>
    <cfRule type="duplicateValues" dxfId="100" priority="19"/>
    <cfRule type="duplicateValues" dxfId="99" priority="21"/>
    <cfRule type="duplicateValues" dxfId="98" priority="15"/>
    <cfRule type="duplicateValues" dxfId="97" priority="16"/>
    <cfRule type="duplicateValues" dxfId="96" priority="17"/>
  </conditionalFormatting>
  <conditionalFormatting sqref="C11">
    <cfRule type="duplicateValues" dxfId="95" priority="23"/>
    <cfRule type="duplicateValues" dxfId="94" priority="22"/>
  </conditionalFormatting>
  <conditionalFormatting sqref="C12">
    <cfRule type="duplicateValues" dxfId="93" priority="28"/>
    <cfRule type="duplicateValues" dxfId="92" priority="29"/>
    <cfRule type="duplicateValues" dxfId="91" priority="30"/>
    <cfRule type="duplicateValues" dxfId="90" priority="25"/>
    <cfRule type="duplicateValues" dxfId="89" priority="24"/>
    <cfRule type="duplicateValues" dxfId="88" priority="26"/>
    <cfRule type="duplicateValues" dxfId="87" priority="27"/>
  </conditionalFormatting>
  <conditionalFormatting sqref="C13">
    <cfRule type="duplicateValues" dxfId="86" priority="123"/>
    <cfRule type="duplicateValues" dxfId="85" priority="112"/>
    <cfRule type="duplicateValues" dxfId="84" priority="122"/>
    <cfRule type="duplicateValues" dxfId="83" priority="121"/>
    <cfRule type="duplicateValues" dxfId="82" priority="120"/>
    <cfRule type="duplicateValues" dxfId="81" priority="119"/>
    <cfRule type="duplicateValues" dxfId="80" priority="118"/>
    <cfRule type="duplicateValues" dxfId="79" priority="117"/>
    <cfRule type="duplicateValues" dxfId="78" priority="116"/>
    <cfRule type="duplicateValues" dxfId="77" priority="115"/>
    <cfRule type="duplicateValues" dxfId="76" priority="114"/>
    <cfRule type="duplicateValues" dxfId="75" priority="113"/>
    <cfRule type="duplicateValues" dxfId="74" priority="126"/>
    <cfRule type="duplicateValues" dxfId="73" priority="125"/>
    <cfRule type="duplicateValues" dxfId="72" priority="124"/>
  </conditionalFormatting>
  <conditionalFormatting sqref="C14">
    <cfRule type="duplicateValues" dxfId="71" priority="8"/>
    <cfRule type="duplicateValues" dxfId="70" priority="9"/>
    <cfRule type="duplicateValues" dxfId="69" priority="10"/>
    <cfRule type="duplicateValues" dxfId="68" priority="11"/>
    <cfRule type="duplicateValues" dxfId="67" priority="12"/>
    <cfRule type="duplicateValues" dxfId="66" priority="14"/>
    <cfRule type="duplicateValues" dxfId="65" priority="13"/>
  </conditionalFormatting>
  <conditionalFormatting sqref="C15">
    <cfRule type="duplicateValues" dxfId="64" priority="84"/>
    <cfRule type="duplicateValues" dxfId="63" priority="85"/>
    <cfRule type="duplicateValues" dxfId="62" priority="86"/>
    <cfRule type="duplicateValues" dxfId="61" priority="87"/>
    <cfRule type="duplicateValues" dxfId="60" priority="88"/>
    <cfRule type="duplicateValues" dxfId="59" priority="89"/>
    <cfRule type="duplicateValues" dxfId="58" priority="90"/>
    <cfRule type="duplicateValues" dxfId="57" priority="91"/>
    <cfRule type="duplicateValues" dxfId="56" priority="92"/>
    <cfRule type="duplicateValues" dxfId="55" priority="93"/>
    <cfRule type="duplicateValues" dxfId="54" priority="95"/>
    <cfRule type="duplicateValues" dxfId="53" priority="96"/>
    <cfRule type="duplicateValues" dxfId="52" priority="82"/>
    <cfRule type="duplicateValues" dxfId="51" priority="94"/>
    <cfRule type="duplicateValues" dxfId="50" priority="83"/>
  </conditionalFormatting>
  <conditionalFormatting sqref="C16">
    <cfRule type="duplicateValues" dxfId="49" priority="2"/>
    <cfRule type="duplicateValues" dxfId="48" priority="3"/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1"/>
  </conditionalFormatting>
  <conditionalFormatting sqref="C17">
    <cfRule type="duplicateValues" dxfId="42" priority="50"/>
    <cfRule type="duplicateValues" dxfId="41" priority="49"/>
    <cfRule type="duplicateValues" dxfId="40" priority="48"/>
    <cfRule type="duplicateValues" dxfId="39" priority="47"/>
    <cfRule type="duplicateValues" dxfId="38" priority="46"/>
    <cfRule type="duplicateValues" dxfId="37" priority="45"/>
    <cfRule type="duplicateValues" dxfId="36" priority="51"/>
  </conditionalFormatting>
  <conditionalFormatting sqref="C18">
    <cfRule type="duplicateValues" dxfId="35" priority="43"/>
    <cfRule type="duplicateValues" dxfId="34" priority="42"/>
    <cfRule type="duplicateValues" dxfId="33" priority="41"/>
    <cfRule type="duplicateValues" dxfId="32" priority="39"/>
    <cfRule type="duplicateValues" dxfId="31" priority="38"/>
    <cfRule type="duplicateValues" dxfId="30" priority="40"/>
    <cfRule type="duplicateValues" dxfId="29" priority="44"/>
  </conditionalFormatting>
  <conditionalFormatting sqref="C19:C20">
    <cfRule type="duplicateValues" dxfId="28" priority="165"/>
    <cfRule type="duplicateValues" dxfId="27" priority="166"/>
    <cfRule type="duplicateValues" dxfId="26" priority="167"/>
    <cfRule type="duplicateValues" dxfId="25" priority="168"/>
    <cfRule type="duplicateValues" dxfId="24" priority="169"/>
    <cfRule type="duplicateValues" dxfId="23" priority="170"/>
    <cfRule type="duplicateValues" dxfId="22" priority="171"/>
    <cfRule type="duplicateValues" dxfId="21" priority="172"/>
    <cfRule type="duplicateValues" dxfId="20" priority="173"/>
    <cfRule type="duplicateValues" dxfId="19" priority="174"/>
    <cfRule type="duplicateValues" dxfId="18" priority="175"/>
    <cfRule type="duplicateValues" dxfId="17" priority="176"/>
    <cfRule type="duplicateValues" dxfId="16" priority="177"/>
    <cfRule type="duplicateValues" dxfId="15" priority="178"/>
    <cfRule type="duplicateValues" dxfId="14" priority="179"/>
  </conditionalFormatting>
  <conditionalFormatting sqref="C21">
    <cfRule type="duplicateValues" dxfId="13" priority="31"/>
    <cfRule type="duplicateValues" dxfId="12" priority="32"/>
    <cfRule type="duplicateValues" dxfId="11" priority="33"/>
    <cfRule type="duplicateValues" dxfId="10" priority="34"/>
    <cfRule type="duplicateValues" dxfId="9" priority="35"/>
    <cfRule type="duplicateValues" dxfId="8" priority="37"/>
    <cfRule type="duplicateValues" dxfId="7" priority="36"/>
  </conditionalFormatting>
  <conditionalFormatting sqref="C22">
    <cfRule type="duplicateValues" dxfId="6" priority="158"/>
    <cfRule type="duplicateValues" dxfId="5" priority="159"/>
    <cfRule type="duplicateValues" dxfId="4" priority="160"/>
    <cfRule type="duplicateValues" dxfId="3" priority="161"/>
    <cfRule type="duplicateValues" dxfId="2" priority="162"/>
    <cfRule type="duplicateValues" dxfId="1" priority="163"/>
    <cfRule type="duplicateValues" dxfId="0" priority="164"/>
  </conditionalFormatting>
  <pageMargins left="0.31496062992125984" right="0.31496062992125984" top="0.74803149606299213" bottom="0.35433070866141736" header="0.31496062992125984" footer="0.31496062992125984"/>
  <pageSetup paperSize="5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2025-04-11T15:38:27Z</cp:lastPrinted>
  <dcterms:created xsi:type="dcterms:W3CDTF">2024-12-17T14:39:29Z</dcterms:created>
  <dcterms:modified xsi:type="dcterms:W3CDTF">2025-04-11T15:39:26Z</dcterms:modified>
</cp:coreProperties>
</file>