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MAYO 2025\"/>
    </mc:Choice>
  </mc:AlternateContent>
  <xr:revisionPtr revIDLastSave="0" documentId="13_ncr:1_{4B46395A-36ED-4267-B292-3910E975CE9D}" xr6:coauthVersionLast="47" xr6:coauthVersionMax="47" xr10:uidLastSave="{00000000-0000-0000-0000-000000000000}"/>
  <bookViews>
    <workbookView xWindow="-120" yWindow="-120" windowWidth="29040" windowHeight="15720" xr2:uid="{4ABFEF4F-35E1-44F5-AFD6-B1FCE57E8AE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L16" i="1"/>
  <c r="K16" i="1"/>
  <c r="R16" i="1" s="1"/>
  <c r="N15" i="1"/>
  <c r="L15" i="1"/>
  <c r="K15" i="1"/>
  <c r="N12" i="1"/>
  <c r="L12" i="1"/>
  <c r="K12" i="1"/>
  <c r="N11" i="1"/>
  <c r="L11" i="1"/>
  <c r="K11" i="1"/>
  <c r="R12" i="1" l="1"/>
  <c r="R15" i="1"/>
  <c r="P16" i="1"/>
  <c r="P15" i="1"/>
  <c r="P12" i="1"/>
  <c r="R11" i="1"/>
  <c r="P11" i="1"/>
  <c r="N14" i="1" l="1"/>
  <c r="L14" i="1"/>
  <c r="K14" i="1"/>
  <c r="N10" i="1"/>
  <c r="L10" i="1"/>
  <c r="K10" i="1"/>
  <c r="N17" i="1"/>
  <c r="L17" i="1"/>
  <c r="K17" i="1"/>
  <c r="R14" i="1" l="1"/>
  <c r="P14" i="1"/>
  <c r="R17" i="1"/>
  <c r="R10" i="1"/>
  <c r="P10" i="1"/>
  <c r="P17" i="1"/>
  <c r="G20" i="1" l="1"/>
  <c r="S20" i="1" l="1"/>
  <c r="I20" i="1"/>
  <c r="H20" i="1"/>
  <c r="L20" i="1"/>
  <c r="K20" i="1"/>
  <c r="J20" i="1"/>
  <c r="N20" i="1" l="1"/>
  <c r="R20" i="1"/>
  <c r="M20" i="1"/>
  <c r="Q20" i="1" l="1"/>
  <c r="P20" i="1"/>
</calcChain>
</file>

<file path=xl/sharedStrings.xml><?xml version="1.0" encoding="utf-8"?>
<sst xmlns="http://schemas.openxmlformats.org/spreadsheetml/2006/main" count="113" uniqueCount="69">
  <si>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</si>
  <si>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</si>
  <si>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</si>
  <si>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</si>
  <si>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</si>
  <si>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</si>
  <si>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</si>
  <si>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</si>
  <si>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</si>
  <si>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</si>
  <si>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</si>
  <si>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</si>
  <si>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</si>
  <si>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</si>
  <si>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</si>
  <si>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</si>
  <si>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</si>
  <si>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</si>
  <si>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</si>
  <si>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</si>
  <si>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</si>
  <si>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</si>
  <si>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</si>
  <si>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</si>
  <si>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</si>
  <si>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</si>
  <si>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</si>
  <si>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</si>
  <si>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PERALTA DE SENIOR</t>
  </si>
  <si>
    <t>GOBERNADORA</t>
  </si>
  <si>
    <t>GOBERNACION CIVIL DE PUERTO PLATA-MIP</t>
  </si>
  <si>
    <t>FIJO</t>
  </si>
  <si>
    <t>2.11.1.01</t>
  </si>
  <si>
    <t>FEMENINO</t>
  </si>
  <si>
    <t>2-</t>
  </si>
  <si>
    <t>YUDELKA VIRGINIA THOMAS REYES</t>
  </si>
  <si>
    <t>SECRETARIA</t>
  </si>
  <si>
    <t>3-</t>
  </si>
  <si>
    <t>NOLBELY MARIA BATISTA ROSA</t>
  </si>
  <si>
    <t>4-</t>
  </si>
  <si>
    <t>DANIEL GONZALEZ ROCHE</t>
  </si>
  <si>
    <t>CHOFER</t>
  </si>
  <si>
    <t>MASCULINO</t>
  </si>
  <si>
    <t>5-</t>
  </si>
  <si>
    <t>LENIN RUBEN GARCIA GARDEN</t>
  </si>
  <si>
    <t>6-</t>
  </si>
  <si>
    <t>CONSERJE</t>
  </si>
  <si>
    <t>7-</t>
  </si>
  <si>
    <t>LUIS EMILIO PALIN BRITO</t>
  </si>
  <si>
    <t>8-</t>
  </si>
  <si>
    <t>FAUSTA MARIA REYES PEÑA</t>
  </si>
  <si>
    <t>9-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</si>
  <si>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</si>
  <si>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</si>
  <si>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</si>
  <si>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</si>
  <si>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</si>
  <si>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</si>
  <si>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</si>
  <si>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</si>
  <si>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</si>
  <si>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ASISTENTE</t>
  </si>
  <si>
    <t xml:space="preserve">SECRETARIO </t>
  </si>
  <si>
    <t>GREYSI JULISSA FLORIAN FELIZ</t>
  </si>
  <si>
    <t>ROSANNA MALVILA GUZMAN</t>
  </si>
  <si>
    <t>10-</t>
  </si>
  <si>
    <t>MIRIAM FRANCISCA ALTAGRACIA MARTINEZ</t>
  </si>
  <si>
    <t xml:space="preserve">AUXILIAR ADMINISTRATIVO 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</si>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</sst>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[$$-1C0A]* #,##0.00_);_([$$-1C0A]* \(#,##0.00\);_([$$-1C0A]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43" fontId="8" fillId="0" borderId="1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7" fillId="0" borderId="0" xfId="2" applyFont="1" applyBorder="1" applyAlignment="1">
      <alignment horizontal="center" vertical="center"/>
    </xf>
    <xf numFmtId="16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165" fontId="5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44" fontId="0" fillId="0" borderId="8" xfId="2" applyNumberFormat="1" applyFont="1" applyFill="1" applyBorder="1"/>
    <xf numFmtId="44" fontId="0" fillId="0" borderId="8" xfId="0" applyNumberFormat="1" applyBorder="1"/>
    <xf numFmtId="43" fontId="9" fillId="4" borderId="12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44" fontId="9" fillId="4" borderId="7" xfId="1" applyNumberFormat="1" applyFont="1" applyFill="1" applyBorder="1" applyAlignment="1">
      <alignment horizontal="center" vertical="center" wrapText="1"/>
    </xf>
    <xf numFmtId="44" fontId="9" fillId="4" borderId="7" xfId="2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0" fillId="5" borderId="8" xfId="0" applyFill="1" applyBorder="1"/>
    <xf numFmtId="44" fontId="0" fillId="5" borderId="8" xfId="2" applyNumberFormat="1" applyFont="1" applyFill="1" applyBorder="1"/>
    <xf numFmtId="44" fontId="0" fillId="5" borderId="8" xfId="0" applyNumberFormat="1" applyFill="1" applyBorder="1"/>
    <xf numFmtId="164" fontId="0" fillId="5" borderId="2" xfId="2" applyFont="1" applyFill="1" applyBorder="1"/>
    <xf numFmtId="44" fontId="0" fillId="5" borderId="2" xfId="2" applyNumberFormat="1" applyFont="1" applyFill="1" applyBorder="1"/>
    <xf numFmtId="44" fontId="0" fillId="5" borderId="0" xfId="0" applyNumberFormat="1" applyFill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1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3038475</xdr:colOff>
      <xdr:row>0</xdr:row>
      <xdr:rowOff>28575</xdr:rowOff>
    </xdr:from>
    <xdr:to>
      <xdr:col>10</xdr:col>
      <xdr:colOff>1104900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EAADC3-21F5-4DE0-AE96-9454A463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8575"/>
          <a:ext cx="74676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0536-6EDA-4446-946C-C44585352BC1}">
  <sheetPr>
    <pageSetUpPr fitToPage="1"/>
  </sheetPr>
  <dimension ref="A1:U29"/>
  <sheetViews>
    <sheetView tabSelected="1" workbookViewId="0">
      <selection activeCell="G19" sqref="G19"/>
    </sheetView>
  </sheetViews>
  <sheetFormatPr baseColWidth="10" defaultRowHeight="15" x14ac:dyDescent="0.25"/>
  <cols>
    <col min="3" max="3" width="38.42578125" customWidth="1"/>
    <col min="4" max="4" width="30.85546875" customWidth="1"/>
    <col min="5" max="5" width="50.7109375" customWidth="1"/>
    <col min="6" max="6" width="24.5703125" customWidth="1"/>
    <col min="7" max="7" width="16" customWidth="1"/>
    <col min="8" max="8" width="24.140625" customWidth="1"/>
    <col min="9" max="9" width="12.140625" customWidth="1"/>
    <col min="10" max="10" width="13.42578125" customWidth="1"/>
    <col min="11" max="11" width="17.140625" customWidth="1"/>
    <col min="12" max="12" width="13.7109375" customWidth="1"/>
    <col min="13" max="13" width="13.140625" customWidth="1"/>
    <col min="14" max="14" width="13.85546875" customWidth="1"/>
    <col min="15" max="15" width="10.42578125" customWidth="1"/>
    <col min="16" max="16" width="13.7109375" customWidth="1"/>
    <col min="17" max="17" width="14.7109375" customWidth="1"/>
    <col min="18" max="18" width="13.7109375" customWidth="1"/>
    <col min="19" max="19" width="15.7109375" customWidth="1"/>
    <col min="20" max="20" width="10.42578125" customWidth="1"/>
    <col min="21" max="21" width="13.140625" customWidth="1"/>
  </cols>
  <sheetData>
    <row r="1" spans="1:2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</row>
    <row r="4" spans="1:21" ht="18" x14ac:dyDescent="0.25">
      <c r="B4" s="1"/>
      <c r="C4" s="1"/>
      <c r="D4" s="1"/>
      <c r="E4" s="1"/>
      <c r="F4" s="1"/>
      <c r="G4" s="52" t="s">
        <v>1</v>
      </c>
      <c r="H4" s="52"/>
      <c r="I4" s="52"/>
      <c r="J4" s="52"/>
      <c r="K4" s="52"/>
      <c r="L4" s="52"/>
      <c r="M4" s="1"/>
      <c r="N4" s="1"/>
      <c r="O4" s="1"/>
      <c r="P4" s="1"/>
      <c r="Q4" s="1"/>
      <c r="R4" s="1"/>
      <c r="S4" s="1"/>
      <c r="T4" s="1"/>
      <c r="U4" s="1"/>
    </row>
    <row r="5" spans="1:21" ht="21" x14ac:dyDescent="0.25">
      <c r="B5" s="50"/>
      <c r="C5" s="50"/>
      <c r="D5" s="1"/>
      <c r="E5" s="1"/>
      <c r="F5" s="1" t="s">
        <v>0</v>
      </c>
      <c r="G5" s="52" t="s">
        <v>68</v>
      </c>
      <c r="H5" s="52"/>
      <c r="I5" s="52"/>
      <c r="J5" s="52"/>
      <c r="K5" s="52"/>
      <c r="L5" s="3"/>
      <c r="M5" s="1"/>
      <c r="N5" s="2"/>
      <c r="O5" s="2"/>
      <c r="P5" s="2"/>
      <c r="Q5" s="2"/>
      <c r="R5" s="1"/>
      <c r="S5" s="1"/>
      <c r="T5" s="1"/>
      <c r="U5" s="1"/>
    </row>
    <row r="6" spans="1:21" ht="21" x14ac:dyDescent="0.25">
      <c r="B6" s="51" t="s">
        <v>2</v>
      </c>
      <c r="C6" s="51"/>
      <c r="D6" s="5" t="s">
        <v>0</v>
      </c>
      <c r="E6" s="5" t="s">
        <v>0</v>
      </c>
      <c r="F6" s="5" t="s">
        <v>0</v>
      </c>
      <c r="G6" s="6" t="s">
        <v>0</v>
      </c>
      <c r="H6" s="6"/>
      <c r="I6" s="6"/>
      <c r="J6" s="6"/>
      <c r="K6" s="6"/>
      <c r="L6" s="6"/>
      <c r="M6" s="5"/>
      <c r="N6" s="4"/>
      <c r="O6" s="4"/>
      <c r="P6" s="4"/>
      <c r="Q6" s="4"/>
      <c r="R6" s="1"/>
      <c r="S6" s="1"/>
      <c r="T6" s="1"/>
      <c r="U6" s="1"/>
    </row>
    <row r="7" spans="1:21" ht="38.25" x14ac:dyDescent="0.25">
      <c r="B7" s="7" t="s">
        <v>3</v>
      </c>
      <c r="C7" s="7" t="s">
        <v>4</v>
      </c>
      <c r="D7" s="8" t="s">
        <v>5</v>
      </c>
      <c r="E7" s="7" t="s">
        <v>6</v>
      </c>
      <c r="F7" s="9" t="s">
        <v>7</v>
      </c>
      <c r="G7" s="7" t="s">
        <v>8</v>
      </c>
      <c r="H7" s="7" t="s">
        <v>9</v>
      </c>
      <c r="I7" s="7" t="s">
        <v>10</v>
      </c>
      <c r="J7" s="10" t="s">
        <v>0</v>
      </c>
      <c r="K7" s="11" t="s">
        <v>0</v>
      </c>
      <c r="L7" s="10" t="s">
        <v>11</v>
      </c>
      <c r="M7" s="11"/>
      <c r="N7" s="11"/>
      <c r="O7" s="11"/>
      <c r="P7" s="12"/>
      <c r="Q7" s="13" t="s">
        <v>12</v>
      </c>
      <c r="R7" s="14"/>
      <c r="S7" s="7" t="s">
        <v>13</v>
      </c>
      <c r="T7" s="7" t="s">
        <v>14</v>
      </c>
      <c r="U7" s="7" t="s">
        <v>15</v>
      </c>
    </row>
    <row r="8" spans="1:21" ht="63.75" x14ac:dyDescent="0.25">
      <c r="B8" s="15"/>
      <c r="C8" s="15"/>
      <c r="D8" s="16"/>
      <c r="E8" s="15"/>
      <c r="F8" s="17"/>
      <c r="G8" s="15"/>
      <c r="H8" s="15"/>
      <c r="I8" s="15"/>
      <c r="J8" s="13" t="s">
        <v>16</v>
      </c>
      <c r="K8" s="14"/>
      <c r="L8" s="7" t="s">
        <v>17</v>
      </c>
      <c r="M8" s="13" t="s">
        <v>18</v>
      </c>
      <c r="N8" s="14"/>
      <c r="O8" s="7" t="s">
        <v>19</v>
      </c>
      <c r="P8" s="7" t="s">
        <v>20</v>
      </c>
      <c r="Q8" s="7" t="s">
        <v>21</v>
      </c>
      <c r="R8" s="7" t="s">
        <v>22</v>
      </c>
      <c r="S8" s="15"/>
      <c r="T8" s="15"/>
      <c r="U8" s="15"/>
    </row>
    <row r="9" spans="1:21" ht="25.5" x14ac:dyDescent="0.25">
      <c r="B9" s="18"/>
      <c r="C9" s="18"/>
      <c r="D9" s="19"/>
      <c r="E9" s="18"/>
      <c r="F9" s="20"/>
      <c r="G9" s="18"/>
      <c r="H9" s="34"/>
      <c r="I9" s="18"/>
      <c r="J9" s="21" t="s">
        <v>23</v>
      </c>
      <c r="K9" s="21" t="s">
        <v>24</v>
      </c>
      <c r="L9" s="18"/>
      <c r="M9" s="21" t="s">
        <v>25</v>
      </c>
      <c r="N9" s="21" t="s">
        <v>26</v>
      </c>
      <c r="O9" s="18"/>
      <c r="P9" s="18"/>
      <c r="Q9" s="18"/>
      <c r="R9" s="18"/>
      <c r="S9" s="18"/>
      <c r="T9" s="18"/>
      <c r="U9" s="18"/>
    </row>
    <row r="10" spans="1:21" x14ac:dyDescent="0.25">
      <c r="A10" s="22"/>
      <c r="B10" s="23" t="s">
        <v>27</v>
      </c>
      <c r="C10" s="35" t="s">
        <v>28</v>
      </c>
      <c r="D10" s="35" t="s">
        <v>29</v>
      </c>
      <c r="E10" s="35" t="s">
        <v>30</v>
      </c>
      <c r="F10" s="43" t="s">
        <v>31</v>
      </c>
      <c r="G10" s="38">
        <v>150000</v>
      </c>
      <c r="H10" s="45">
        <v>23866.62</v>
      </c>
      <c r="I10" s="45">
        <v>25</v>
      </c>
      <c r="J10" s="45">
        <v>4305</v>
      </c>
      <c r="K10" s="45">
        <f t="shared" ref="K10:K12" si="0">G10*0.071</f>
        <v>10649.999999999998</v>
      </c>
      <c r="L10" s="45">
        <f t="shared" ref="L10:L12" si="1">G10*0.013</f>
        <v>1950</v>
      </c>
      <c r="M10" s="45">
        <v>4560</v>
      </c>
      <c r="N10" s="45">
        <f t="shared" ref="N10:N12" si="2">G10*0.0709</f>
        <v>10635</v>
      </c>
      <c r="O10" s="44"/>
      <c r="P10" s="45">
        <f t="shared" ref="P10:P12" si="3">SUM(J10:N10)</f>
        <v>32100</v>
      </c>
      <c r="Q10" s="45">
        <v>32756.62</v>
      </c>
      <c r="R10" s="45">
        <f t="shared" ref="R10:R12" si="4">K10+N10</f>
        <v>21285</v>
      </c>
      <c r="S10" s="38">
        <v>117243.38</v>
      </c>
      <c r="T10" s="44" t="s">
        <v>32</v>
      </c>
      <c r="U10" s="35" t="s">
        <v>33</v>
      </c>
    </row>
    <row r="11" spans="1:21" x14ac:dyDescent="0.25">
      <c r="A11" s="22"/>
      <c r="B11" s="24" t="s">
        <v>34</v>
      </c>
      <c r="C11" s="35" t="s">
        <v>35</v>
      </c>
      <c r="D11" s="35" t="s">
        <v>61</v>
      </c>
      <c r="E11" s="35" t="s">
        <v>30</v>
      </c>
      <c r="F11" s="43" t="s">
        <v>31</v>
      </c>
      <c r="G11" s="38">
        <v>40000</v>
      </c>
      <c r="H11" s="45">
        <v>442.65</v>
      </c>
      <c r="I11" s="47">
        <v>25</v>
      </c>
      <c r="J11" s="45">
        <v>1148</v>
      </c>
      <c r="K11" s="48">
        <f t="shared" si="0"/>
        <v>2839.9999999999995</v>
      </c>
      <c r="L11" s="48">
        <f t="shared" si="1"/>
        <v>520</v>
      </c>
      <c r="M11" s="45">
        <v>912</v>
      </c>
      <c r="N11" s="48">
        <f t="shared" si="2"/>
        <v>2836</v>
      </c>
      <c r="O11" s="49"/>
      <c r="P11" s="48">
        <f t="shared" si="3"/>
        <v>8256</v>
      </c>
      <c r="Q11" s="45">
        <v>2831.65</v>
      </c>
      <c r="R11" s="45">
        <f t="shared" si="4"/>
        <v>5676</v>
      </c>
      <c r="S11" s="38">
        <v>37168.35</v>
      </c>
      <c r="T11" s="44" t="s">
        <v>32</v>
      </c>
      <c r="U11" s="44" t="s">
        <v>33</v>
      </c>
    </row>
    <row r="12" spans="1:21" x14ac:dyDescent="0.25">
      <c r="A12" s="22"/>
      <c r="B12" s="23" t="s">
        <v>37</v>
      </c>
      <c r="C12" s="35" t="s">
        <v>38</v>
      </c>
      <c r="D12" s="35" t="s">
        <v>36</v>
      </c>
      <c r="E12" s="35" t="s">
        <v>30</v>
      </c>
      <c r="F12" s="43" t="s">
        <v>31</v>
      </c>
      <c r="G12" s="38">
        <v>40000</v>
      </c>
      <c r="H12" s="45">
        <v>442.65</v>
      </c>
      <c r="I12" s="45">
        <v>25</v>
      </c>
      <c r="J12" s="45">
        <v>1148</v>
      </c>
      <c r="K12" s="45">
        <f t="shared" si="0"/>
        <v>2839.9999999999995</v>
      </c>
      <c r="L12" s="45">
        <f t="shared" si="1"/>
        <v>520</v>
      </c>
      <c r="M12" s="45">
        <v>1216</v>
      </c>
      <c r="N12" s="45">
        <f t="shared" si="2"/>
        <v>2836</v>
      </c>
      <c r="O12" s="46"/>
      <c r="P12" s="45">
        <f t="shared" si="3"/>
        <v>8560</v>
      </c>
      <c r="Q12" s="45">
        <v>2831.65</v>
      </c>
      <c r="R12" s="45">
        <f t="shared" si="4"/>
        <v>5676</v>
      </c>
      <c r="S12" s="38">
        <v>37168.35</v>
      </c>
      <c r="T12" s="44" t="s">
        <v>32</v>
      </c>
      <c r="U12" s="44" t="s">
        <v>33</v>
      </c>
    </row>
    <row r="13" spans="1:21" x14ac:dyDescent="0.25">
      <c r="A13" s="22"/>
      <c r="B13" s="23" t="s">
        <v>39</v>
      </c>
      <c r="C13" s="35" t="s">
        <v>66</v>
      </c>
      <c r="D13" s="35" t="s">
        <v>36</v>
      </c>
      <c r="E13" s="35" t="s">
        <v>30</v>
      </c>
      <c r="F13" s="36" t="s">
        <v>31</v>
      </c>
      <c r="G13" s="37">
        <v>25000</v>
      </c>
      <c r="H13" s="37">
        <v>0</v>
      </c>
      <c r="I13" s="37">
        <v>25</v>
      </c>
      <c r="J13" s="37">
        <v>717.5</v>
      </c>
      <c r="K13" s="37">
        <v>1774.9999999999998</v>
      </c>
      <c r="L13" s="37">
        <v>325</v>
      </c>
      <c r="M13" s="37">
        <v>760</v>
      </c>
      <c r="N13" s="37">
        <v>1772.5000000000002</v>
      </c>
      <c r="O13" s="35"/>
      <c r="P13" s="37">
        <v>5350</v>
      </c>
      <c r="Q13" s="37">
        <v>1477.5</v>
      </c>
      <c r="R13" s="37">
        <v>3547.5</v>
      </c>
      <c r="S13" s="37">
        <v>23497.5</v>
      </c>
      <c r="T13" s="35" t="s">
        <v>32</v>
      </c>
      <c r="U13" s="35" t="s">
        <v>33</v>
      </c>
    </row>
    <row r="14" spans="1:21" x14ac:dyDescent="0.25">
      <c r="A14" s="22"/>
      <c r="B14" s="23" t="s">
        <v>43</v>
      </c>
      <c r="C14" s="35" t="s">
        <v>40</v>
      </c>
      <c r="D14" s="35" t="s">
        <v>41</v>
      </c>
      <c r="E14" s="35" t="s">
        <v>30</v>
      </c>
      <c r="F14" s="43" t="s">
        <v>31</v>
      </c>
      <c r="G14" s="38">
        <v>30000</v>
      </c>
      <c r="H14" s="45">
        <v>0</v>
      </c>
      <c r="I14" s="45">
        <v>25</v>
      </c>
      <c r="J14" s="45">
        <v>861</v>
      </c>
      <c r="K14" s="45">
        <f t="shared" ref="K14:K15" si="5">G14*0.071</f>
        <v>2130</v>
      </c>
      <c r="L14" s="45">
        <f t="shared" ref="L14:L15" si="6">G14*0.013</f>
        <v>390</v>
      </c>
      <c r="M14" s="45">
        <v>912</v>
      </c>
      <c r="N14" s="45">
        <f t="shared" ref="N14:N15" si="7">G14*0.0709</f>
        <v>2127</v>
      </c>
      <c r="O14" s="44"/>
      <c r="P14" s="45">
        <f t="shared" ref="P14:P15" si="8">SUM(J14:N14)</f>
        <v>6420</v>
      </c>
      <c r="Q14" s="45">
        <v>1798</v>
      </c>
      <c r="R14" s="45">
        <f t="shared" ref="R14:R15" si="9">K14+N14</f>
        <v>4257</v>
      </c>
      <c r="S14" s="38">
        <v>28202</v>
      </c>
      <c r="T14" s="44" t="s">
        <v>32</v>
      </c>
      <c r="U14" s="44" t="s">
        <v>42</v>
      </c>
    </row>
    <row r="15" spans="1:21" x14ac:dyDescent="0.25">
      <c r="A15" s="22"/>
      <c r="B15" s="23" t="s">
        <v>45</v>
      </c>
      <c r="C15" s="35" t="s">
        <v>44</v>
      </c>
      <c r="D15" s="35" t="s">
        <v>62</v>
      </c>
      <c r="E15" s="35" t="s">
        <v>30</v>
      </c>
      <c r="F15" s="43" t="s">
        <v>31</v>
      </c>
      <c r="G15" s="38">
        <v>40000</v>
      </c>
      <c r="H15" s="45">
        <v>442.65</v>
      </c>
      <c r="I15" s="45">
        <v>25</v>
      </c>
      <c r="J15" s="45">
        <v>1148</v>
      </c>
      <c r="K15" s="45">
        <f t="shared" si="5"/>
        <v>2839.9999999999995</v>
      </c>
      <c r="L15" s="45">
        <f t="shared" si="6"/>
        <v>520</v>
      </c>
      <c r="M15" s="45">
        <v>1216</v>
      </c>
      <c r="N15" s="45">
        <f t="shared" si="7"/>
        <v>2836</v>
      </c>
      <c r="O15" s="46"/>
      <c r="P15" s="45">
        <f t="shared" si="8"/>
        <v>8560</v>
      </c>
      <c r="Q15" s="45">
        <v>2831.65</v>
      </c>
      <c r="R15" s="45">
        <f t="shared" si="9"/>
        <v>5676</v>
      </c>
      <c r="S15" s="38">
        <v>37168.35</v>
      </c>
      <c r="T15" s="44" t="s">
        <v>32</v>
      </c>
      <c r="U15" s="44" t="s">
        <v>42</v>
      </c>
    </row>
    <row r="16" spans="1:21" x14ac:dyDescent="0.25">
      <c r="A16" s="22"/>
      <c r="B16" s="25" t="s">
        <v>47</v>
      </c>
      <c r="C16" s="35" t="s">
        <v>48</v>
      </c>
      <c r="D16" s="35" t="s">
        <v>67</v>
      </c>
      <c r="E16" s="35" t="s">
        <v>30</v>
      </c>
      <c r="F16" s="43" t="s">
        <v>31</v>
      </c>
      <c r="G16" s="38">
        <v>25000</v>
      </c>
      <c r="H16" s="45">
        <v>0</v>
      </c>
      <c r="I16" s="45">
        <v>25</v>
      </c>
      <c r="J16" s="45">
        <v>717.5</v>
      </c>
      <c r="K16" s="45">
        <f t="shared" ref="K16" si="10">G16*0.071</f>
        <v>1774.9999999999998</v>
      </c>
      <c r="L16" s="45">
        <f t="shared" ref="L16" si="11">G16*0.013</f>
        <v>325</v>
      </c>
      <c r="M16" s="45">
        <v>760</v>
      </c>
      <c r="N16" s="45">
        <f t="shared" ref="N16" si="12">G16*0.0709</f>
        <v>1772.5000000000002</v>
      </c>
      <c r="O16" s="46"/>
      <c r="P16" s="45">
        <f t="shared" ref="P16" si="13">SUM(J16:N16)</f>
        <v>5350</v>
      </c>
      <c r="Q16" s="45">
        <v>1502.5</v>
      </c>
      <c r="R16" s="45">
        <f t="shared" ref="R16" si="14">K16+N16</f>
        <v>3547.5</v>
      </c>
      <c r="S16" s="38">
        <v>23497.5</v>
      </c>
      <c r="T16" s="44" t="s">
        <v>32</v>
      </c>
      <c r="U16" s="44" t="s">
        <v>42</v>
      </c>
    </row>
    <row r="17" spans="1:21" x14ac:dyDescent="0.25">
      <c r="A17" s="22"/>
      <c r="B17" s="25" t="s">
        <v>49</v>
      </c>
      <c r="C17" s="35" t="s">
        <v>50</v>
      </c>
      <c r="D17" s="35" t="s">
        <v>46</v>
      </c>
      <c r="E17" s="35" t="s">
        <v>30</v>
      </c>
      <c r="F17" s="43" t="s">
        <v>31</v>
      </c>
      <c r="G17" s="38">
        <v>15500</v>
      </c>
      <c r="H17" s="45">
        <v>0</v>
      </c>
      <c r="I17" s="45">
        <v>25</v>
      </c>
      <c r="J17" s="45">
        <v>444.85</v>
      </c>
      <c r="K17" s="45">
        <f t="shared" ref="K17" si="15">G17*0.071</f>
        <v>1100.5</v>
      </c>
      <c r="L17" s="45">
        <f t="shared" ref="L17" si="16">G17*0.013</f>
        <v>201.5</v>
      </c>
      <c r="M17" s="45">
        <v>471.2</v>
      </c>
      <c r="N17" s="45">
        <f t="shared" ref="N17" si="17">G17*0.0709</f>
        <v>1098.95</v>
      </c>
      <c r="O17" s="46"/>
      <c r="P17" s="45">
        <f t="shared" ref="P17" si="18">SUM(J17:N17)</f>
        <v>3317</v>
      </c>
      <c r="Q17" s="45">
        <v>941.05</v>
      </c>
      <c r="R17" s="45">
        <f t="shared" ref="R17" si="19">K17+N17</f>
        <v>2199.4499999999998</v>
      </c>
      <c r="S17" s="38">
        <v>14558.95</v>
      </c>
      <c r="T17" s="44" t="s">
        <v>32</v>
      </c>
      <c r="U17" s="44" t="s">
        <v>33</v>
      </c>
    </row>
    <row r="18" spans="1:21" x14ac:dyDescent="0.25">
      <c r="A18" s="22"/>
      <c r="B18" s="25" t="s">
        <v>51</v>
      </c>
      <c r="C18" s="35" t="s">
        <v>63</v>
      </c>
      <c r="D18" s="35" t="s">
        <v>46</v>
      </c>
      <c r="E18" s="35" t="s">
        <v>30</v>
      </c>
      <c r="F18" s="36" t="s">
        <v>31</v>
      </c>
      <c r="G18" s="37">
        <v>15000</v>
      </c>
      <c r="H18" s="37">
        <v>0</v>
      </c>
      <c r="I18" s="37">
        <v>25</v>
      </c>
      <c r="J18" s="37">
        <v>430.5</v>
      </c>
      <c r="K18" s="37">
        <v>1065</v>
      </c>
      <c r="L18" s="37">
        <v>195</v>
      </c>
      <c r="M18" s="37">
        <v>456</v>
      </c>
      <c r="N18" s="37">
        <v>1063.5</v>
      </c>
      <c r="O18" s="35"/>
      <c r="P18" s="37">
        <v>3210</v>
      </c>
      <c r="Q18" s="37">
        <v>886.5</v>
      </c>
      <c r="R18" s="37">
        <v>2128.5</v>
      </c>
      <c r="S18" s="37">
        <v>14088.5</v>
      </c>
      <c r="T18" s="35" t="s">
        <v>32</v>
      </c>
      <c r="U18" s="35" t="s">
        <v>33</v>
      </c>
    </row>
    <row r="19" spans="1:21" x14ac:dyDescent="0.25">
      <c r="A19" s="22"/>
      <c r="B19" s="25" t="s">
        <v>65</v>
      </c>
      <c r="C19" s="35" t="s">
        <v>64</v>
      </c>
      <c r="D19" s="35" t="s">
        <v>46</v>
      </c>
      <c r="E19" s="35" t="s">
        <v>30</v>
      </c>
      <c r="F19" s="36" t="s">
        <v>31</v>
      </c>
      <c r="G19" s="37">
        <v>15000</v>
      </c>
      <c r="H19" s="37">
        <v>0</v>
      </c>
      <c r="I19" s="37">
        <v>25</v>
      </c>
      <c r="J19" s="37">
        <v>430.5</v>
      </c>
      <c r="K19" s="37">
        <v>1065</v>
      </c>
      <c r="L19" s="37">
        <v>195</v>
      </c>
      <c r="M19" s="37">
        <v>456</v>
      </c>
      <c r="N19" s="37">
        <v>1063.5</v>
      </c>
      <c r="O19" s="35"/>
      <c r="P19" s="37">
        <v>3210</v>
      </c>
      <c r="Q19" s="37">
        <v>886.5</v>
      </c>
      <c r="R19" s="37">
        <v>2128.5</v>
      </c>
      <c r="S19" s="37">
        <v>14088.5</v>
      </c>
      <c r="T19" s="35" t="s">
        <v>32</v>
      </c>
      <c r="U19" s="35" t="s">
        <v>33</v>
      </c>
    </row>
    <row r="20" spans="1:21" ht="15.75" thickBot="1" x14ac:dyDescent="0.3">
      <c r="A20" s="22"/>
      <c r="B20" s="26"/>
      <c r="C20" s="39"/>
      <c r="D20" s="39" t="s">
        <v>52</v>
      </c>
      <c r="E20" s="39"/>
      <c r="F20" s="40"/>
      <c r="G20" s="41">
        <f>SUM(G10:G19)</f>
        <v>395500</v>
      </c>
      <c r="H20" s="41">
        <f>SUM(H9:H19)</f>
        <v>25194.570000000003</v>
      </c>
      <c r="I20" s="42">
        <f>SUM(I10:I19)</f>
        <v>250</v>
      </c>
      <c r="J20" s="42">
        <f>SUM(J10:J19)</f>
        <v>11350.85</v>
      </c>
      <c r="K20" s="42">
        <f>SUM(K10:K19)</f>
        <v>28080.499999999996</v>
      </c>
      <c r="L20" s="42">
        <f>SUM(L9:L19)</f>
        <v>5141.5</v>
      </c>
      <c r="M20" s="42">
        <f>SUM(M10:M19)</f>
        <v>11719.2</v>
      </c>
      <c r="N20" s="42">
        <f>SUM(N10:N19)</f>
        <v>28040.95</v>
      </c>
      <c r="O20" s="41"/>
      <c r="P20" s="42">
        <f>SUM(P10:P19)</f>
        <v>84333</v>
      </c>
      <c r="Q20" s="42">
        <f>SUM(Q10:Q19)</f>
        <v>48743.62</v>
      </c>
      <c r="R20" s="42">
        <f>SUM(R10:R19)</f>
        <v>56121.45</v>
      </c>
      <c r="S20" s="42">
        <f>SUM(S10:S19)</f>
        <v>346681.38</v>
      </c>
      <c r="T20" s="27"/>
      <c r="U20" s="27"/>
    </row>
    <row r="21" spans="1:21" x14ac:dyDescent="0.25">
      <c r="B21" s="28"/>
      <c r="G21" s="29"/>
      <c r="J21" s="30"/>
      <c r="K21" s="30"/>
      <c r="L21" s="30"/>
      <c r="M21" s="30"/>
      <c r="N21" s="31"/>
      <c r="P21" s="30"/>
      <c r="Q21" s="30"/>
      <c r="R21" s="30"/>
      <c r="S21" s="30"/>
      <c r="T21" s="27"/>
      <c r="U21" s="27"/>
    </row>
    <row r="22" spans="1:21" x14ac:dyDescent="0.25">
      <c r="D22" t="s">
        <v>53</v>
      </c>
      <c r="G22" s="32" t="s">
        <v>54</v>
      </c>
      <c r="J22" s="32"/>
    </row>
    <row r="23" spans="1:21" x14ac:dyDescent="0.25">
      <c r="J23" s="32"/>
    </row>
    <row r="25" spans="1:21" x14ac:dyDescent="0.25">
      <c r="D25" t="s">
        <v>55</v>
      </c>
      <c r="G25" t="s">
        <v>56</v>
      </c>
    </row>
    <row r="26" spans="1:21" x14ac:dyDescent="0.25">
      <c r="D26" t="s">
        <v>57</v>
      </c>
      <c r="G26" t="s">
        <v>58</v>
      </c>
    </row>
    <row r="27" spans="1:21" ht="15.75" x14ac:dyDescent="0.25">
      <c r="D27" s="33" t="s">
        <v>59</v>
      </c>
      <c r="F27" s="33"/>
      <c r="G27" s="33" t="s">
        <v>60</v>
      </c>
      <c r="H27" s="33"/>
      <c r="I27" s="33"/>
    </row>
    <row r="28" spans="1:21" ht="15.75" x14ac:dyDescent="0.25">
      <c r="J28" s="33"/>
    </row>
    <row r="29" spans="1:21" x14ac:dyDescent="0.25">
      <c r="F29" s="32"/>
    </row>
  </sheetData>
  <mergeCells count="2">
    <mergeCell ref="G4:L4"/>
    <mergeCell ref="G5:K5"/>
  </mergeCells>
  <conditionalFormatting sqref="C10">
    <cfRule type="duplicateValues" dxfId="120" priority="78"/>
    <cfRule type="duplicateValues" dxfId="119" priority="79"/>
    <cfRule type="duplicateValues" dxfId="118" priority="80"/>
    <cfRule type="duplicateValues" dxfId="117" priority="81"/>
    <cfRule type="duplicateValues" dxfId="116" priority="82"/>
    <cfRule type="duplicateValues" dxfId="115" priority="83"/>
    <cfRule type="duplicateValues" dxfId="114" priority="84"/>
  </conditionalFormatting>
  <conditionalFormatting sqref="C11">
    <cfRule type="duplicateValues" dxfId="113" priority="61"/>
    <cfRule type="duplicateValues" dxfId="112" priority="62"/>
    <cfRule type="duplicateValues" dxfId="111" priority="63"/>
  </conditionalFormatting>
  <conditionalFormatting sqref="C12">
    <cfRule type="duplicateValues" dxfId="110" priority="46"/>
    <cfRule type="duplicateValues" dxfId="109" priority="47"/>
    <cfRule type="duplicateValues" dxfId="108" priority="48"/>
    <cfRule type="duplicateValues" dxfId="107" priority="49"/>
    <cfRule type="duplicateValues" dxfId="106" priority="50"/>
    <cfRule type="duplicateValues" dxfId="105" priority="51"/>
    <cfRule type="duplicateValues" dxfId="104" priority="52"/>
    <cfRule type="duplicateValues" dxfId="103" priority="53"/>
    <cfRule type="duplicateValues" dxfId="102" priority="54"/>
    <cfRule type="duplicateValues" dxfId="101" priority="55"/>
    <cfRule type="duplicateValues" dxfId="100" priority="56"/>
    <cfRule type="duplicateValues" dxfId="99" priority="57"/>
    <cfRule type="duplicateValues" dxfId="98" priority="58"/>
    <cfRule type="duplicateValues" dxfId="97" priority="59"/>
    <cfRule type="duplicateValues" dxfId="96" priority="60"/>
  </conditionalFormatting>
  <conditionalFormatting sqref="C13">
    <cfRule type="duplicateValues" dxfId="95" priority="175"/>
    <cfRule type="duplicateValues" dxfId="94" priority="176"/>
    <cfRule type="duplicateValues" dxfId="93" priority="177"/>
    <cfRule type="duplicateValues" dxfId="92" priority="178"/>
    <cfRule type="duplicateValues" dxfId="91" priority="179"/>
    <cfRule type="duplicateValues" dxfId="90" priority="180"/>
    <cfRule type="duplicateValues" dxfId="89" priority="181"/>
    <cfRule type="duplicateValues" dxfId="88" priority="182"/>
    <cfRule type="duplicateValues" dxfId="87" priority="183"/>
    <cfRule type="duplicateValues" dxfId="86" priority="184"/>
    <cfRule type="duplicateValues" dxfId="85" priority="185"/>
    <cfRule type="duplicateValues" dxfId="84" priority="186"/>
    <cfRule type="duplicateValues" dxfId="83" priority="187"/>
    <cfRule type="duplicateValues" dxfId="82" priority="188"/>
    <cfRule type="duplicateValues" dxfId="81" priority="189"/>
  </conditionalFormatting>
  <conditionalFormatting sqref="C14">
    <cfRule type="duplicateValues" dxfId="80" priority="71"/>
    <cfRule type="duplicateValues" dxfId="79" priority="72"/>
    <cfRule type="duplicateValues" dxfId="78" priority="73"/>
    <cfRule type="duplicateValues" dxfId="77" priority="74"/>
    <cfRule type="duplicateValues" dxfId="76" priority="75"/>
    <cfRule type="duplicateValues" dxfId="75" priority="76"/>
    <cfRule type="duplicateValues" dxfId="74" priority="77"/>
  </conditionalFormatting>
  <conditionalFormatting sqref="C15">
    <cfRule type="duplicateValues" dxfId="73" priority="16"/>
    <cfRule type="duplicateValues" dxfId="72" priority="17"/>
    <cfRule type="duplicateValues" dxfId="71" priority="18"/>
    <cfRule type="duplicateValues" dxfId="70" priority="19"/>
    <cfRule type="duplicateValues" dxfId="69" priority="20"/>
    <cfRule type="duplicateValues" dxfId="68" priority="21"/>
    <cfRule type="duplicateValues" dxfId="67" priority="22"/>
    <cfRule type="duplicateValues" dxfId="66" priority="23"/>
    <cfRule type="duplicateValues" dxfId="65" priority="24"/>
    <cfRule type="duplicateValues" dxfId="64" priority="25"/>
    <cfRule type="duplicateValues" dxfId="63" priority="26"/>
    <cfRule type="duplicateValues" dxfId="62" priority="27"/>
    <cfRule type="duplicateValues" dxfId="61" priority="28"/>
    <cfRule type="duplicateValues" dxfId="60" priority="29"/>
    <cfRule type="duplicateValues" dxfId="59" priority="30"/>
  </conditionalFormatting>
  <conditionalFormatting sqref="C16">
    <cfRule type="duplicateValues" dxfId="43" priority="1"/>
    <cfRule type="duplicateValues" dxfId="42" priority="2"/>
    <cfRule type="duplicateValues" dxfId="41" priority="3"/>
    <cfRule type="duplicateValues" dxfId="40" priority="4"/>
    <cfRule type="duplicateValues" dxfId="39" priority="5"/>
    <cfRule type="duplicateValues" dxfId="38" priority="6"/>
    <cfRule type="duplicateValues" dxfId="37" priority="7"/>
    <cfRule type="duplicateValues" dxfId="36" priority="8"/>
    <cfRule type="duplicateValues" dxfId="35" priority="9"/>
    <cfRule type="duplicateValues" dxfId="34" priority="10"/>
    <cfRule type="duplicateValues" dxfId="33" priority="11"/>
    <cfRule type="duplicateValues" dxfId="32" priority="12"/>
    <cfRule type="duplicateValues" dxfId="31" priority="13"/>
    <cfRule type="duplicateValues" dxfId="30" priority="14"/>
    <cfRule type="duplicateValues" dxfId="29" priority="15"/>
  </conditionalFormatting>
  <conditionalFormatting sqref="C17">
    <cfRule type="duplicateValues" dxfId="28" priority="101"/>
    <cfRule type="duplicateValues" dxfId="27" priority="102"/>
    <cfRule type="duplicateValues" dxfId="26" priority="103"/>
    <cfRule type="duplicateValues" dxfId="25" priority="104"/>
    <cfRule type="duplicateValues" dxfId="24" priority="105"/>
    <cfRule type="duplicateValues" dxfId="23" priority="106"/>
    <cfRule type="duplicateValues" dxfId="22" priority="107"/>
  </conditionalFormatting>
  <conditionalFormatting sqref="C18:C19">
    <cfRule type="duplicateValues" dxfId="21" priority="228"/>
    <cfRule type="duplicateValues" dxfId="20" priority="229"/>
    <cfRule type="duplicateValues" dxfId="19" priority="230"/>
    <cfRule type="duplicateValues" dxfId="18" priority="231"/>
    <cfRule type="duplicateValues" dxfId="17" priority="232"/>
    <cfRule type="duplicateValues" dxfId="16" priority="233"/>
    <cfRule type="duplicateValues" dxfId="15" priority="234"/>
    <cfRule type="duplicateValues" dxfId="14" priority="235"/>
    <cfRule type="duplicateValues" dxfId="13" priority="236"/>
    <cfRule type="duplicateValues" dxfId="12" priority="237"/>
    <cfRule type="duplicateValues" dxfId="11" priority="238"/>
    <cfRule type="duplicateValues" dxfId="10" priority="239"/>
    <cfRule type="duplicateValues" dxfId="9" priority="240"/>
    <cfRule type="duplicateValues" dxfId="8" priority="241"/>
    <cfRule type="duplicateValues" dxfId="7" priority="242"/>
  </conditionalFormatting>
  <conditionalFormatting sqref="C20">
    <cfRule type="duplicateValues" dxfId="6" priority="221"/>
    <cfRule type="duplicateValues" dxfId="5" priority="222"/>
    <cfRule type="duplicateValues" dxfId="4" priority="223"/>
    <cfRule type="duplicateValues" dxfId="3" priority="224"/>
    <cfRule type="duplicateValues" dxfId="2" priority="225"/>
    <cfRule type="duplicateValues" dxfId="1" priority="226"/>
    <cfRule type="duplicateValues" dxfId="0" priority="227"/>
  </conditionalFormatting>
  <pageMargins left="0.31496062992125984" right="0.31496062992125984" top="0.74803149606299213" bottom="0.35433070866141736" header="0.31496062992125984" footer="0.31496062992125984"/>
  <pageSetup paperSize="5"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2025-06-17T14:21:38Z</cp:lastPrinted>
  <dcterms:created xsi:type="dcterms:W3CDTF">2024-12-17T14:39:29Z</dcterms:created>
  <dcterms:modified xsi:type="dcterms:W3CDTF">2025-06-17T14:22:57Z</dcterms:modified>
</cp:coreProperties>
</file>