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64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I14" i="1"/>
  <c r="P11" i="1" l="1"/>
  <c r="O11" i="1"/>
  <c r="N11" i="1"/>
  <c r="M11" i="1"/>
  <c r="P10" i="1"/>
  <c r="O10" i="1"/>
  <c r="N10" i="1"/>
  <c r="M10" i="1"/>
  <c r="T10" i="1" s="1"/>
  <c r="P12" i="1"/>
  <c r="O12" i="1"/>
  <c r="N12" i="1"/>
  <c r="M12" i="1"/>
  <c r="T12" i="1" s="1"/>
  <c r="T11" i="1" l="1"/>
  <c r="R11" i="1"/>
  <c r="R10" i="1"/>
  <c r="R12" i="1"/>
</calcChain>
</file>

<file path=xl/sharedStrings.xml><?xml version="1.0" encoding="utf-8"?>
<sst xmlns="http://schemas.openxmlformats.org/spreadsheetml/2006/main" count="58" uniqueCount="50">
  <si>
    <t>Nómina de Sueldos: Empleados Contratados</t>
  </si>
  <si>
    <t xml:space="preserve">Reg. No. </t>
  </si>
  <si>
    <t>Nombre</t>
  </si>
  <si>
    <t xml:space="preserve">Funcion </t>
  </si>
  <si>
    <t>Departamento</t>
  </si>
  <si>
    <t>Estatus</t>
  </si>
  <si>
    <t>Fecha incio de contrato</t>
  </si>
  <si>
    <t>Fecha final de contrato</t>
  </si>
  <si>
    <t>Sueldo Bruto (RD$)</t>
  </si>
  <si>
    <t xml:space="preserve">ISR   (Ley 1192)     </t>
  </si>
  <si>
    <t>Seguro Sávica</t>
  </si>
  <si>
    <t>Seguridad Social (LEY 8701)</t>
  </si>
  <si>
    <t>Total Retenciones y Aportes</t>
  </si>
  <si>
    <t>Sueldo Neto (RD$)</t>
  </si>
  <si>
    <t>Sub Cuenta No.</t>
  </si>
  <si>
    <t>Genero</t>
  </si>
  <si>
    <t>Seguro de Pensión (9.97%)</t>
  </si>
  <si>
    <t>Riesgos Laborales (1.3%)</t>
  </si>
  <si>
    <t>Seguro de Salud (10.53%)    (3*)</t>
  </si>
  <si>
    <t>Deducción Empleado</t>
  </si>
  <si>
    <t>Aportes Patronal</t>
  </si>
  <si>
    <t>AFP (2.87%)</t>
  </si>
  <si>
    <t>Patronal (7.10%)</t>
  </si>
  <si>
    <t xml:space="preserve">Empleado SFS (3.04%)             </t>
  </si>
  <si>
    <t>Patronal (7.09%)</t>
  </si>
  <si>
    <t>Registro Dependientes Adicionales (4*)</t>
  </si>
  <si>
    <t>Sub total TSS</t>
  </si>
  <si>
    <t>1-</t>
  </si>
  <si>
    <t>CONTADORA</t>
  </si>
  <si>
    <t>GOBERNACION CIVIL DE PUERTO PLATA-MIP</t>
  </si>
  <si>
    <t>TEMPORERO</t>
  </si>
  <si>
    <t>FEMENINO</t>
  </si>
  <si>
    <t>2-</t>
  </si>
  <si>
    <t>LUZ YANIRA VASQUEZ VASQUEZ</t>
  </si>
  <si>
    <t>TECNICO DE ATENCION AL USUARIO</t>
  </si>
  <si>
    <t>2.1.1.2.01</t>
  </si>
  <si>
    <t>TOTAL GENERAL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</si>
  <si>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</si>
  <si>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</si>
  <si>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</si>
  <si>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</si>
  <si>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</si>
  <si>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</si>
  <si>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</si>
  <si>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</si>
  <si>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MIRIAN DE LOS ANGELES CALDERON VENTURA</t>
  </si>
  <si>
    <t>MIRTHA VERONICA ALMONTE SANCHEZ</t>
  </si>
  <si>
    <t>RELACIONADOR PUBLICO</t>
  </si>
  <si>
    <t>3-</t>
  </si>
  <si>
    <t>Correspondiente al mes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</si>
</sst>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-409]d\-mmm\-yy;@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/>
    </xf>
    <xf numFmtId="43" fontId="12" fillId="7" borderId="13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43" fontId="14" fillId="8" borderId="9" xfId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9" fillId="0" borderId="0" xfId="2" applyFont="1" applyBorder="1" applyAlignment="1">
      <alignment horizontal="center" vertical="center"/>
    </xf>
    <xf numFmtId="44" fontId="9" fillId="0" borderId="0" xfId="2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Alignment="1">
      <alignment horizontal="left"/>
    </xf>
    <xf numFmtId="0" fontId="0" fillId="0" borderId="14" xfId="0" applyBorder="1"/>
    <xf numFmtId="164" fontId="16" fillId="0" borderId="0" xfId="0" applyNumberFormat="1" applyFont="1" applyAlignment="1">
      <alignment horizontal="center" vertical="center" wrapText="1"/>
    </xf>
    <xf numFmtId="164" fontId="13" fillId="8" borderId="9" xfId="2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0" fillId="0" borderId="4" xfId="0" applyBorder="1"/>
    <xf numFmtId="0" fontId="0" fillId="2" borderId="4" xfId="0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top"/>
    </xf>
    <xf numFmtId="14" fontId="0" fillId="2" borderId="4" xfId="0" applyNumberFormat="1" applyFill="1" applyBorder="1" applyAlignment="1">
      <alignment horizontal="center" vertical="top"/>
    </xf>
    <xf numFmtId="164" fontId="0" fillId="0" borderId="4" xfId="0" applyNumberFormat="1" applyBorder="1" applyAlignment="1">
      <alignment vertical="top"/>
    </xf>
    <xf numFmtId="164" fontId="0" fillId="2" borderId="4" xfId="0" applyNumberFormat="1" applyFill="1" applyBorder="1" applyAlignment="1">
      <alignment vertical="top"/>
    </xf>
    <xf numFmtId="164" fontId="0" fillId="2" borderId="4" xfId="1" applyNumberFormat="1" applyFont="1" applyFill="1" applyBorder="1" applyAlignment="1">
      <alignment horizontal="center" vertical="top"/>
    </xf>
    <xf numFmtId="164" fontId="0" fillId="2" borderId="4" xfId="1" applyNumberFormat="1" applyFont="1" applyFill="1" applyBorder="1" applyAlignment="1">
      <alignment horizontal="center" vertical="top" wrapText="1"/>
    </xf>
    <xf numFmtId="164" fontId="0" fillId="2" borderId="4" xfId="0" applyNumberForma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14" fontId="0" fillId="2" borderId="4" xfId="0" applyNumberFormat="1" applyFill="1" applyBorder="1" applyAlignment="1">
      <alignment horizontal="center"/>
    </xf>
    <xf numFmtId="0" fontId="0" fillId="0" borderId="4" xfId="0" applyBorder="1" applyAlignment="1">
      <alignment vertical="top"/>
    </xf>
    <xf numFmtId="0" fontId="0" fillId="2" borderId="4" xfId="0" applyFill="1" applyBorder="1" applyAlignment="1">
      <alignment horizontal="center" vertical="top"/>
    </xf>
    <xf numFmtId="164" fontId="0" fillId="0" borderId="4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4" xfId="1" applyNumberFormat="1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0" fontId="0" fillId="2" borderId="4" xfId="0" applyFill="1" applyBorder="1"/>
    <xf numFmtId="164" fontId="0" fillId="0" borderId="4" xfId="0" applyNumberFormat="1" applyBorder="1"/>
    <xf numFmtId="164" fontId="0" fillId="2" borderId="4" xfId="0" applyNumberFormat="1" applyFill="1" applyBorder="1"/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4" fontId="0" fillId="0" borderId="0" xfId="0" applyNumberFormat="1" applyBorder="1"/>
    <xf numFmtId="43" fontId="0" fillId="2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" fontId="0" fillId="2" borderId="0" xfId="0" applyNumberFormat="1" applyFill="1" applyBorder="1"/>
    <xf numFmtId="0" fontId="0" fillId="2" borderId="0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66676</xdr:rowOff>
    </xdr:from>
    <xdr:to>
      <xdr:col>12</xdr:col>
      <xdr:colOff>476250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37E45A6-4A75-4FF3-B67A-C364DE2E5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workbookViewId="0">
      <selection activeCell="U30" sqref="U30:X30"/>
    </sheetView>
  </sheetViews>
  <sheetFormatPr baseColWidth="10" defaultRowHeight="14.25"/>
  <cols>
    <col min="3" max="3" width="36.625" customWidth="1"/>
    <col min="4" max="4" width="23.125" customWidth="1"/>
    <col min="5" max="5" width="43.375" customWidth="1"/>
    <col min="6" max="6" width="24.125" customWidth="1"/>
    <col min="7" max="7" width="16.75" customWidth="1"/>
    <col min="9" max="9" width="15" bestFit="1" customWidth="1"/>
    <col min="10" max="10" width="15.75" customWidth="1"/>
    <col min="11" max="11" width="13" customWidth="1"/>
    <col min="12" max="12" width="13.125" bestFit="1" customWidth="1"/>
    <col min="13" max="13" width="13.375" customWidth="1"/>
    <col min="14" max="14" width="15.125" customWidth="1"/>
    <col min="15" max="15" width="16" customWidth="1"/>
    <col min="16" max="16" width="14.125" customWidth="1"/>
    <col min="17" max="17" width="13" bestFit="1" customWidth="1"/>
    <col min="18" max="18" width="13.625" bestFit="1" customWidth="1"/>
    <col min="19" max="19" width="12.875" customWidth="1"/>
    <col min="20" max="20" width="14.75" customWidth="1"/>
    <col min="21" max="21" width="14.625" bestFit="1" customWidth="1"/>
  </cols>
  <sheetData>
    <row r="1" spans="1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1:23" ht="23.25">
      <c r="B4" s="69" t="s">
        <v>0</v>
      </c>
      <c r="C4" s="69"/>
      <c r="D4" s="69"/>
      <c r="E4" s="69"/>
      <c r="F4" s="69"/>
      <c r="G4" s="69"/>
      <c r="H4" s="69"/>
      <c r="I4" s="69"/>
      <c r="J4" s="69"/>
      <c r="K4" s="69"/>
      <c r="L4" s="70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3" ht="23.25">
      <c r="B5" s="71" t="s">
        <v>49</v>
      </c>
      <c r="C5" s="71"/>
      <c r="D5" s="71"/>
      <c r="E5" s="72"/>
      <c r="F5" s="72"/>
      <c r="G5" s="72"/>
      <c r="H5" s="72"/>
      <c r="I5" s="72"/>
      <c r="J5" s="72"/>
      <c r="K5" s="72"/>
      <c r="L5" s="73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</row>
    <row r="6" spans="1:23" ht="15">
      <c r="B6" s="74" t="s">
        <v>1</v>
      </c>
      <c r="C6" s="77" t="s">
        <v>2</v>
      </c>
      <c r="D6" s="80" t="s">
        <v>3</v>
      </c>
      <c r="E6" s="83" t="s">
        <v>4</v>
      </c>
      <c r="F6" s="83" t="s">
        <v>5</v>
      </c>
      <c r="G6" s="84" t="s">
        <v>6</v>
      </c>
      <c r="H6" s="84" t="s">
        <v>7</v>
      </c>
      <c r="I6" s="85" t="s">
        <v>8</v>
      </c>
      <c r="J6" s="85" t="s">
        <v>9</v>
      </c>
      <c r="K6" s="63" t="s">
        <v>10</v>
      </c>
      <c r="L6" s="63" t="s">
        <v>11</v>
      </c>
      <c r="M6" s="63"/>
      <c r="N6" s="63"/>
      <c r="O6" s="63"/>
      <c r="P6" s="63"/>
      <c r="Q6" s="63"/>
      <c r="R6" s="63"/>
      <c r="S6" s="63" t="s">
        <v>12</v>
      </c>
      <c r="T6" s="63"/>
      <c r="U6" s="63" t="s">
        <v>13</v>
      </c>
      <c r="V6" s="63" t="s">
        <v>14</v>
      </c>
      <c r="W6" s="86" t="s">
        <v>15</v>
      </c>
    </row>
    <row r="7" spans="1:23" ht="15">
      <c r="B7" s="75"/>
      <c r="C7" s="78"/>
      <c r="D7" s="81"/>
      <c r="E7" s="83"/>
      <c r="F7" s="83"/>
      <c r="G7" s="84"/>
      <c r="H7" s="84"/>
      <c r="I7" s="85"/>
      <c r="J7" s="85"/>
      <c r="K7" s="63"/>
      <c r="L7" s="64" t="s">
        <v>16</v>
      </c>
      <c r="M7" s="65"/>
      <c r="N7" s="66" t="s">
        <v>17</v>
      </c>
      <c r="O7" s="63" t="s">
        <v>18</v>
      </c>
      <c r="P7" s="63"/>
      <c r="Q7" s="63"/>
      <c r="R7" s="63"/>
      <c r="S7" s="68" t="s">
        <v>19</v>
      </c>
      <c r="T7" s="63" t="s">
        <v>20</v>
      </c>
      <c r="U7" s="63"/>
      <c r="V7" s="63"/>
      <c r="W7" s="86"/>
    </row>
    <row r="8" spans="1:23" ht="60">
      <c r="B8" s="76"/>
      <c r="C8" s="79"/>
      <c r="D8" s="82"/>
      <c r="E8" s="83"/>
      <c r="F8" s="83"/>
      <c r="G8" s="84"/>
      <c r="H8" s="84"/>
      <c r="I8" s="85"/>
      <c r="J8" s="85"/>
      <c r="K8" s="63"/>
      <c r="L8" s="13" t="s">
        <v>21</v>
      </c>
      <c r="M8" s="13" t="s">
        <v>22</v>
      </c>
      <c r="N8" s="67"/>
      <c r="O8" s="13" t="s">
        <v>23</v>
      </c>
      <c r="P8" s="13" t="s">
        <v>24</v>
      </c>
      <c r="Q8" s="12" t="s">
        <v>25</v>
      </c>
      <c r="R8" s="12" t="s">
        <v>26</v>
      </c>
      <c r="S8" s="68"/>
      <c r="T8" s="63"/>
      <c r="U8" s="63"/>
      <c r="V8" s="63"/>
      <c r="W8" s="86"/>
    </row>
    <row r="9" spans="1:23">
      <c r="B9" s="14"/>
      <c r="C9" s="14"/>
      <c r="D9" s="15"/>
      <c r="E9" s="14"/>
      <c r="F9" s="16"/>
      <c r="G9" s="14"/>
      <c r="H9" s="14"/>
      <c r="I9" s="14"/>
      <c r="J9" s="17"/>
      <c r="K9" s="17"/>
      <c r="L9" s="14"/>
      <c r="M9" s="17"/>
      <c r="N9" s="17"/>
      <c r="O9" s="14"/>
      <c r="P9" s="14"/>
      <c r="Q9" s="14"/>
      <c r="R9" s="14"/>
      <c r="S9" s="14"/>
      <c r="T9" s="14"/>
      <c r="U9" s="14"/>
      <c r="V9" s="14"/>
      <c r="W9" s="14"/>
    </row>
    <row r="10" spans="1:23" ht="34.5" customHeight="1">
      <c r="A10" s="32"/>
      <c r="B10" s="35" t="s">
        <v>27</v>
      </c>
      <c r="C10" s="37" t="s">
        <v>45</v>
      </c>
      <c r="D10" s="46" t="s">
        <v>28</v>
      </c>
      <c r="E10" s="48" t="s">
        <v>29</v>
      </c>
      <c r="F10" s="38" t="s">
        <v>30</v>
      </c>
      <c r="G10" s="39">
        <v>45778</v>
      </c>
      <c r="H10" s="39">
        <v>45962</v>
      </c>
      <c r="I10" s="40">
        <v>50000</v>
      </c>
      <c r="J10" s="40">
        <v>1854</v>
      </c>
      <c r="K10" s="42">
        <v>25</v>
      </c>
      <c r="L10" s="40">
        <v>1435</v>
      </c>
      <c r="M10" s="43">
        <f t="shared" ref="M10:M11" si="0">I10*0.071</f>
        <v>3549.9999999999995</v>
      </c>
      <c r="N10" s="43">
        <f t="shared" ref="N10:N11" si="1">I10*0.013</f>
        <v>650</v>
      </c>
      <c r="O10" s="44">
        <f t="shared" ref="O10:O11" si="2">+I10*0.0304</f>
        <v>1520</v>
      </c>
      <c r="P10" s="43">
        <f t="shared" ref="P10:P11" si="3">I10*0.0709</f>
        <v>3545.0000000000005</v>
      </c>
      <c r="Q10" s="41">
        <v>25</v>
      </c>
      <c r="R10" s="43">
        <f t="shared" ref="R10:R11" si="4">SUM(L10:Q10)</f>
        <v>10725</v>
      </c>
      <c r="S10" s="41">
        <v>1088.8</v>
      </c>
      <c r="T10" s="43">
        <f t="shared" ref="T10:T11" si="5">M10+N10+P10</f>
        <v>7745</v>
      </c>
      <c r="U10" s="41">
        <v>45166</v>
      </c>
      <c r="V10" s="45" t="s">
        <v>35</v>
      </c>
      <c r="W10" s="49" t="s">
        <v>31</v>
      </c>
    </row>
    <row r="11" spans="1:23" ht="34.5" customHeight="1">
      <c r="A11" s="32"/>
      <c r="B11" s="35" t="s">
        <v>32</v>
      </c>
      <c r="C11" s="58" t="s">
        <v>33</v>
      </c>
      <c r="D11" s="62" t="s">
        <v>34</v>
      </c>
      <c r="E11" s="36" t="s">
        <v>29</v>
      </c>
      <c r="F11" s="56" t="s">
        <v>30</v>
      </c>
      <c r="G11" s="47">
        <v>45717</v>
      </c>
      <c r="H11" s="47">
        <v>45901</v>
      </c>
      <c r="I11" s="59">
        <v>50000</v>
      </c>
      <c r="J11" s="59">
        <v>1596.68</v>
      </c>
      <c r="K11" s="57">
        <v>25</v>
      </c>
      <c r="L11" s="59">
        <v>1435</v>
      </c>
      <c r="M11" s="54">
        <f t="shared" si="0"/>
        <v>3549.9999999999995</v>
      </c>
      <c r="N11" s="54">
        <f t="shared" si="1"/>
        <v>650</v>
      </c>
      <c r="O11" s="51">
        <f t="shared" si="2"/>
        <v>1520</v>
      </c>
      <c r="P11" s="54">
        <f t="shared" si="3"/>
        <v>3545.0000000000005</v>
      </c>
      <c r="Q11" s="60">
        <v>1740.46</v>
      </c>
      <c r="R11" s="54">
        <f t="shared" si="4"/>
        <v>12440.46</v>
      </c>
      <c r="S11" s="60">
        <v>6292.14</v>
      </c>
      <c r="T11" s="54">
        <f t="shared" si="5"/>
        <v>7745</v>
      </c>
      <c r="U11" s="60">
        <v>43707.86</v>
      </c>
      <c r="V11" s="55" t="s">
        <v>35</v>
      </c>
      <c r="W11" s="61" t="s">
        <v>31</v>
      </c>
    </row>
    <row r="12" spans="1:23" ht="34.5" customHeight="1">
      <c r="A12" s="32"/>
      <c r="B12" s="36" t="s">
        <v>48</v>
      </c>
      <c r="C12" s="36" t="s">
        <v>46</v>
      </c>
      <c r="D12" s="62" t="s">
        <v>47</v>
      </c>
      <c r="E12" s="53" t="s">
        <v>29</v>
      </c>
      <c r="F12" s="56" t="s">
        <v>30</v>
      </c>
      <c r="G12" s="47">
        <v>45809</v>
      </c>
      <c r="H12" s="47">
        <v>45992</v>
      </c>
      <c r="I12" s="50">
        <v>40000</v>
      </c>
      <c r="J12" s="50">
        <v>442.65</v>
      </c>
      <c r="K12" s="57">
        <v>25</v>
      </c>
      <c r="L12" s="50">
        <v>1148</v>
      </c>
      <c r="M12" s="54">
        <f t="shared" ref="M12" si="6">I12*0.071</f>
        <v>2839.9999999999995</v>
      </c>
      <c r="N12" s="54">
        <f t="shared" ref="N12" si="7">I12*0.013</f>
        <v>520</v>
      </c>
      <c r="O12" s="51">
        <f t="shared" ref="O12" si="8">+I12*0.0304</f>
        <v>1216</v>
      </c>
      <c r="P12" s="54">
        <f t="shared" ref="P12" si="9">I12*0.0709</f>
        <v>2836</v>
      </c>
      <c r="Q12" s="50">
        <v>25</v>
      </c>
      <c r="R12" s="54">
        <f t="shared" ref="R12" si="10">SUM(L12:Q12)</f>
        <v>8585</v>
      </c>
      <c r="S12" s="51">
        <v>2831.65</v>
      </c>
      <c r="T12" s="54">
        <f t="shared" ref="T12" si="11">M12+N12+P12</f>
        <v>6196</v>
      </c>
      <c r="U12" s="50">
        <v>37168.35</v>
      </c>
      <c r="V12" s="55" t="s">
        <v>35</v>
      </c>
      <c r="W12" s="52" t="s">
        <v>31</v>
      </c>
    </row>
    <row r="13" spans="1:23" ht="30" customHeight="1">
      <c r="A13" s="32"/>
    </row>
    <row r="14" spans="1:23" ht="15.75" thickBot="1">
      <c r="A14" s="32"/>
      <c r="B14" s="18"/>
      <c r="C14" s="19"/>
      <c r="D14" s="20" t="s">
        <v>36</v>
      </c>
      <c r="E14" s="21"/>
      <c r="F14" s="22"/>
      <c r="G14" s="23"/>
      <c r="H14" s="24"/>
      <c r="I14" s="34">
        <f>SUM(I10:I13)</f>
        <v>140000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33">
        <f>SUM(U9:U12)</f>
        <v>126042.20999999999</v>
      </c>
      <c r="V14" s="4"/>
    </row>
    <row r="15" spans="1:23" ht="15">
      <c r="B15" s="31"/>
      <c r="G15" s="25"/>
      <c r="J15" s="26"/>
      <c r="K15" s="26"/>
      <c r="L15" s="26"/>
      <c r="M15" s="26"/>
      <c r="N15" s="27"/>
      <c r="P15" s="26"/>
      <c r="Q15" s="26"/>
      <c r="R15" s="26"/>
      <c r="S15" s="26"/>
      <c r="T15" s="28"/>
      <c r="U15" s="28"/>
    </row>
    <row r="16" spans="1:23">
      <c r="D16" t="s">
        <v>37</v>
      </c>
      <c r="G16" t="s">
        <v>38</v>
      </c>
      <c r="J16" s="29"/>
    </row>
    <row r="17" spans="3:24">
      <c r="J17" s="29"/>
    </row>
    <row r="19" spans="3:24">
      <c r="D19" t="s">
        <v>39</v>
      </c>
      <c r="G19" t="s">
        <v>40</v>
      </c>
    </row>
    <row r="20" spans="3:24">
      <c r="D20" t="s">
        <v>41</v>
      </c>
      <c r="G20" t="s">
        <v>42</v>
      </c>
    </row>
    <row r="21" spans="3:24" ht="15.75">
      <c r="D21" s="30" t="s">
        <v>43</v>
      </c>
      <c r="F21" s="30"/>
      <c r="G21" s="30" t="s">
        <v>44</v>
      </c>
      <c r="H21" s="30"/>
      <c r="I21" s="30"/>
    </row>
    <row r="22" spans="3:24" ht="15.75">
      <c r="J22" s="30"/>
    </row>
    <row r="29" spans="3:24">
      <c r="P29" s="87"/>
      <c r="Q29" s="87"/>
      <c r="R29" s="87"/>
      <c r="S29" s="87"/>
      <c r="T29" s="87"/>
      <c r="U29" s="87"/>
      <c r="V29" s="87"/>
      <c r="W29" s="87"/>
    </row>
    <row r="30" spans="3:24">
      <c r="C30" s="87"/>
      <c r="D30" s="87"/>
      <c r="E30" s="87"/>
      <c r="F30" s="87"/>
      <c r="G30" s="88"/>
      <c r="H30" s="89"/>
      <c r="I30" s="89"/>
      <c r="J30" s="90"/>
      <c r="K30" s="87"/>
      <c r="L30" s="91"/>
      <c r="M30" s="90"/>
      <c r="N30" s="9"/>
      <c r="O30" s="9"/>
      <c r="P30" s="92"/>
      <c r="Q30" s="9"/>
      <c r="R30" s="87"/>
      <c r="S30" s="9"/>
      <c r="T30" s="93"/>
      <c r="U30" s="9"/>
      <c r="V30" s="90"/>
      <c r="W30" s="94"/>
      <c r="X30" s="1"/>
    </row>
    <row r="31" spans="3:24">
      <c r="U31" s="87"/>
      <c r="V31" s="87"/>
      <c r="W31" s="87"/>
    </row>
    <row r="32" spans="3:24">
      <c r="U32" s="87"/>
      <c r="V32" s="87"/>
      <c r="W32" s="87"/>
    </row>
  </sheetData>
  <mergeCells count="22">
    <mergeCell ref="B4:W4"/>
    <mergeCell ref="B5:W5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R6"/>
    <mergeCell ref="S6:T6"/>
    <mergeCell ref="U6:U8"/>
    <mergeCell ref="W6:W8"/>
    <mergeCell ref="V6:V8"/>
    <mergeCell ref="L7:M7"/>
    <mergeCell ref="N7:N8"/>
    <mergeCell ref="O7:R7"/>
    <mergeCell ref="S7:S8"/>
    <mergeCell ref="T7:T8"/>
  </mergeCells>
  <conditionalFormatting sqref="C3:C8">
    <cfRule type="duplicateValues" dxfId="16" priority="26"/>
    <cfRule type="duplicateValues" dxfId="15" priority="27"/>
    <cfRule type="duplicateValues" dxfId="14" priority="28"/>
    <cfRule type="duplicateValues" dxfId="13" priority="29"/>
    <cfRule type="duplicateValues" dxfId="12" priority="30"/>
  </conditionalFormatting>
  <conditionalFormatting sqref="C10">
    <cfRule type="duplicateValues" dxfId="11" priority="2"/>
  </conditionalFormatting>
  <conditionalFormatting sqref="C11">
    <cfRule type="duplicateValues" dxfId="10" priority="1"/>
  </conditionalFormatting>
  <conditionalFormatting sqref="C12">
    <cfRule type="duplicateValues" dxfId="9" priority="3"/>
  </conditionalFormatting>
  <conditionalFormatting sqref="C14">
    <cfRule type="duplicateValues" dxfId="8" priority="36"/>
    <cfRule type="duplicateValues" dxfId="7" priority="37"/>
    <cfRule type="duplicateValues" dxfId="6" priority="38"/>
    <cfRule type="duplicateValues" dxfId="5" priority="39"/>
    <cfRule type="duplicateValues" dxfId="4" priority="40"/>
    <cfRule type="duplicateValues" dxfId="3" priority="41"/>
    <cfRule type="duplicateValues" dxfId="2" priority="42"/>
  </conditionalFormatting>
  <conditionalFormatting sqref="D14">
    <cfRule type="duplicateValues" dxfId="1" priority="20"/>
  </conditionalFormatting>
  <conditionalFormatting sqref="D30">
    <cfRule type="duplicateValues" dxfId="0" priority="4"/>
  </conditionalFormatting>
  <pageMargins left="0.11811023622047245" right="0.11811023622047245" top="1.1417322834645669" bottom="0.15748031496062992" header="0.31496062992125984" footer="0.31496062992125984"/>
  <pageSetup paperSize="5" scale="4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Puerto_plata</cp:lastModifiedBy>
  <cp:lastPrinted>2025-04-11T13:53:21Z</cp:lastPrinted>
  <dcterms:created xsi:type="dcterms:W3CDTF">2024-11-18T18:08:00Z</dcterms:created>
  <dcterms:modified xsi:type="dcterms:W3CDTF">2025-07-22T17:57:28Z</dcterms:modified>
</cp:coreProperties>
</file>