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I15" i="1"/>
  <c r="P12" i="1" l="1"/>
  <c r="O12" i="1"/>
  <c r="N12" i="1"/>
  <c r="M12" i="1"/>
  <c r="P11" i="1"/>
  <c r="O11" i="1"/>
  <c r="N11" i="1"/>
  <c r="M11" i="1"/>
  <c r="T11" i="1" s="1"/>
  <c r="P13" i="1"/>
  <c r="O13" i="1"/>
  <c r="N13" i="1"/>
  <c r="M13" i="1"/>
  <c r="T13" i="1" s="1"/>
  <c r="T12" i="1" l="1"/>
  <c r="R12" i="1"/>
  <c r="R11" i="1"/>
  <c r="R13" i="1"/>
</calcChain>
</file>

<file path=xl/sharedStrings.xml><?xml version="1.0" encoding="utf-8"?>
<sst xmlns="http://schemas.openxmlformats.org/spreadsheetml/2006/main" count="58" uniqueCount="50">
  <si>
    <t>Nómina de Sueldos: Empleados Contratados</t>
  </si>
  <si>
    <t xml:space="preserve">Reg. No. </t>
  </si>
  <si>
    <t>Nombre</t>
  </si>
  <si>
    <t xml:space="preserve">Funcion </t>
  </si>
  <si>
    <t>Departamento</t>
  </si>
  <si>
    <t>Estatus</t>
  </si>
  <si>
    <t>Fecha incio de contrato</t>
  </si>
  <si>
    <t>Fecha final de contrato</t>
  </si>
  <si>
    <t>Sueldo Bruto (RD$)</t>
  </si>
  <si>
    <t xml:space="preserve">ISR   (Ley 1192)     </t>
  </si>
  <si>
    <t>Seguro Sávica</t>
  </si>
  <si>
    <t>Seguridad Social (LEY 8701)</t>
  </si>
  <si>
    <t>Total Retenciones y Aportes</t>
  </si>
  <si>
    <t>Sueldo Neto (RD$)</t>
  </si>
  <si>
    <t>Sub Cuenta No.</t>
  </si>
  <si>
    <t>Genero</t>
  </si>
  <si>
    <t>Seguro de Pensión (9.97%)</t>
  </si>
  <si>
    <t>Riesgos Laborales (1.3%)</t>
  </si>
  <si>
    <t>Seguro de Salud (10.53%)    (3*)</t>
  </si>
  <si>
    <t>Deducción Empleado</t>
  </si>
  <si>
    <t>Aportes Patronal</t>
  </si>
  <si>
    <t>AFP (2.87%)</t>
  </si>
  <si>
    <t>Patronal (7.10%)</t>
  </si>
  <si>
    <t xml:space="preserve">Empleado SFS (3.04%)             </t>
  </si>
  <si>
    <t>Patronal (7.09%)</t>
  </si>
  <si>
    <t>Registro Dependientes Adicionales (4*)</t>
  </si>
  <si>
    <t>Sub total TSS</t>
  </si>
  <si>
    <t>1-</t>
  </si>
  <si>
    <t>CONTADORA</t>
  </si>
  <si>
    <t>GOBERNACION CIVIL DE PUERTO PLATA-MIP</t>
  </si>
  <si>
    <t>TEMPORERO</t>
  </si>
  <si>
    <t>FEMENINO</t>
  </si>
  <si>
    <t>2-</t>
  </si>
  <si>
    <t>LUZ YANIRA VASQUEZ VASQUEZ</t>
  </si>
  <si>
    <t>TECNICO DE ATENCION AL USUARIO</t>
  </si>
  <si>
    <t>2.1.1.2.01</t>
  </si>
  <si>
    <t>TOTAL GENERAL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</si>
  <si>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</si>
  <si>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</si>
  <si>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</si>
  <si>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</si>
  <si>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</si>
  <si>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</si>
  <si>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</si>
  <si>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</si>
  <si>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MIRIAN DE LOS ANGELES CALDERON VENTURA</t>
  </si>
  <si>
    <t>MIRTHA VERONICA ALMONTE SANCHEZ</t>
  </si>
  <si>
    <t>RELACIONADOR PUBLICO</t>
  </si>
  <si>
    <t>3-</t>
  </si>
  <si>
    <t>Correspondiente al mes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</si>
</sst>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-409]d\-mmm\-yy;@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43" fontId="11" fillId="0" borderId="12" xfId="1" applyFont="1" applyFill="1" applyBorder="1" applyAlignment="1">
      <alignment horizontal="center" vertical="center"/>
    </xf>
    <xf numFmtId="43" fontId="12" fillId="7" borderId="13" xfId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43" fontId="14" fillId="8" borderId="9" xfId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44" fontId="9" fillId="0" borderId="0" xfId="2" applyFont="1" applyBorder="1" applyAlignment="1">
      <alignment horizontal="center" vertical="center"/>
    </xf>
    <xf numFmtId="44" fontId="9" fillId="0" borderId="0" xfId="2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Alignment="1">
      <alignment horizontal="left"/>
    </xf>
    <xf numFmtId="0" fontId="0" fillId="0" borderId="14" xfId="0" applyBorder="1"/>
    <xf numFmtId="164" fontId="16" fillId="0" borderId="0" xfId="0" applyNumberFormat="1" applyFont="1" applyAlignment="1">
      <alignment horizontal="center" vertical="center" wrapText="1"/>
    </xf>
    <xf numFmtId="164" fontId="13" fillId="8" borderId="9" xfId="2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0" fillId="0" borderId="4" xfId="0" applyBorder="1"/>
    <xf numFmtId="0" fontId="0" fillId="2" borderId="4" xfId="0" applyFill="1" applyBorder="1" applyAlignment="1">
      <alignment vertical="top" wrapText="1"/>
    </xf>
    <xf numFmtId="0" fontId="10" fillId="2" borderId="4" xfId="0" applyFont="1" applyFill="1" applyBorder="1" applyAlignment="1">
      <alignment horizontal="center" vertical="top"/>
    </xf>
    <xf numFmtId="164" fontId="0" fillId="0" borderId="4" xfId="0" applyNumberFormat="1" applyBorder="1" applyAlignment="1">
      <alignment vertical="top"/>
    </xf>
    <xf numFmtId="164" fontId="0" fillId="2" borderId="4" xfId="0" applyNumberFormat="1" applyFill="1" applyBorder="1" applyAlignment="1">
      <alignment vertical="top"/>
    </xf>
    <xf numFmtId="164" fontId="0" fillId="2" borderId="4" xfId="1" applyNumberFormat="1" applyFont="1" applyFill="1" applyBorder="1" applyAlignment="1">
      <alignment horizontal="center" vertical="top"/>
    </xf>
    <xf numFmtId="164" fontId="0" fillId="2" borderId="4" xfId="1" applyNumberFormat="1" applyFont="1" applyFill="1" applyBorder="1" applyAlignment="1">
      <alignment horizontal="center" vertical="top" wrapText="1"/>
    </xf>
    <xf numFmtId="164" fontId="0" fillId="2" borderId="4" xfId="0" applyNumberFormat="1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>
      <alignment horizontal="center" vertical="top"/>
    </xf>
    <xf numFmtId="164" fontId="0" fillId="0" borderId="4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4" xfId="1" applyNumberFormat="1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/>
    </xf>
    <xf numFmtId="164" fontId="0" fillId="2" borderId="4" xfId="1" applyNumberFormat="1" applyFont="1" applyFill="1" applyBorder="1" applyAlignment="1">
      <alignment horizontal="center"/>
    </xf>
    <xf numFmtId="0" fontId="0" fillId="2" borderId="4" xfId="0" applyFill="1" applyBorder="1"/>
    <xf numFmtId="164" fontId="0" fillId="0" borderId="4" xfId="0" applyNumberFormat="1" applyBorder="1"/>
    <xf numFmtId="164" fontId="0" fillId="2" borderId="4" xfId="0" applyNumberFormat="1" applyFill="1" applyBorder="1"/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0" fillId="2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4" fontId="0" fillId="0" borderId="0" xfId="0" applyNumberFormat="1"/>
    <xf numFmtId="43" fontId="0" fillId="2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/>
    <xf numFmtId="0" fontId="0" fillId="2" borderId="0" xfId="0" applyFill="1" applyAlignment="1">
      <alignment horizontal="center" vertical="center" wrapText="1"/>
    </xf>
    <xf numFmtId="14" fontId="0" fillId="2" borderId="4" xfId="0" applyNumberForma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0</xdr:row>
      <xdr:rowOff>0</xdr:rowOff>
    </xdr:from>
    <xdr:to>
      <xdr:col>12</xdr:col>
      <xdr:colOff>542925</xdr:colOff>
      <xdr:row>3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37E45A6-4A75-4FF3-B67A-C364DE2E5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0"/>
          <a:ext cx="7467600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workbookViewId="0">
      <selection activeCell="E22" sqref="E22"/>
    </sheetView>
  </sheetViews>
  <sheetFormatPr baseColWidth="10" defaultRowHeight="14.25"/>
  <cols>
    <col min="3" max="3" width="36.625" customWidth="1"/>
    <col min="4" max="4" width="23.125" customWidth="1"/>
    <col min="5" max="5" width="43.375" customWidth="1"/>
    <col min="6" max="6" width="24.125" customWidth="1"/>
    <col min="7" max="7" width="16.75" customWidth="1"/>
    <col min="9" max="9" width="15" bestFit="1" customWidth="1"/>
    <col min="10" max="10" width="15.75" customWidth="1"/>
    <col min="11" max="11" width="13" customWidth="1"/>
    <col min="12" max="12" width="13.125" bestFit="1" customWidth="1"/>
    <col min="13" max="13" width="13.375" customWidth="1"/>
    <col min="14" max="14" width="15.125" customWidth="1"/>
    <col min="15" max="15" width="16" customWidth="1"/>
    <col min="16" max="16" width="14.125" customWidth="1"/>
    <col min="17" max="17" width="13" bestFit="1" customWidth="1"/>
    <col min="18" max="18" width="13.625" bestFit="1" customWidth="1"/>
    <col min="19" max="19" width="12.875" customWidth="1"/>
    <col min="20" max="20" width="14.75" customWidth="1"/>
    <col min="21" max="21" width="14.625" bestFit="1" customWidth="1"/>
  </cols>
  <sheetData>
    <row r="1" spans="1:2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B3" s="2"/>
      <c r="C3" s="3"/>
      <c r="D3" s="4"/>
      <c r="E3" s="4"/>
      <c r="F3" s="5"/>
      <c r="G3" s="6"/>
      <c r="H3" s="6"/>
      <c r="I3" s="7"/>
      <c r="J3" s="8"/>
      <c r="K3" s="5"/>
      <c r="L3" s="9"/>
      <c r="M3" s="7"/>
      <c r="N3" s="7"/>
      <c r="O3" s="10"/>
      <c r="P3" s="7"/>
      <c r="Q3" s="5"/>
      <c r="R3" s="5"/>
      <c r="S3" s="11"/>
      <c r="T3" s="5"/>
      <c r="U3" s="5"/>
      <c r="V3" s="5"/>
      <c r="W3" s="1"/>
    </row>
    <row r="4" spans="1:23">
      <c r="B4" s="2"/>
      <c r="C4" s="3"/>
      <c r="D4" s="4"/>
      <c r="E4" s="4"/>
      <c r="F4" s="5"/>
      <c r="G4" s="6"/>
      <c r="H4" s="6"/>
      <c r="I4" s="7"/>
      <c r="J4" s="8"/>
      <c r="K4" s="5"/>
      <c r="L4" s="9"/>
      <c r="M4" s="7"/>
      <c r="N4" s="7"/>
      <c r="O4" s="10"/>
      <c r="P4" s="7"/>
      <c r="Q4" s="5"/>
      <c r="R4" s="5"/>
      <c r="S4" s="11"/>
      <c r="T4" s="5"/>
      <c r="U4" s="5"/>
      <c r="V4" s="5"/>
      <c r="W4" s="1"/>
    </row>
    <row r="5" spans="1:23" ht="23.25">
      <c r="B5" s="75" t="s">
        <v>0</v>
      </c>
      <c r="C5" s="75"/>
      <c r="D5" s="75"/>
      <c r="E5" s="75"/>
      <c r="F5" s="75"/>
      <c r="G5" s="75"/>
      <c r="H5" s="75"/>
      <c r="I5" s="75"/>
      <c r="J5" s="75"/>
      <c r="K5" s="75"/>
      <c r="L5" s="76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ht="23.25">
      <c r="B6" s="77" t="s">
        <v>49</v>
      </c>
      <c r="C6" s="77"/>
      <c r="D6" s="77"/>
      <c r="E6" s="78"/>
      <c r="F6" s="78"/>
      <c r="G6" s="78"/>
      <c r="H6" s="78"/>
      <c r="I6" s="78"/>
      <c r="J6" s="78"/>
      <c r="K6" s="78"/>
      <c r="L6" s="79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1:23" ht="15">
      <c r="B7" s="80" t="s">
        <v>1</v>
      </c>
      <c r="C7" s="83" t="s">
        <v>2</v>
      </c>
      <c r="D7" s="86" t="s">
        <v>3</v>
      </c>
      <c r="E7" s="89" t="s">
        <v>4</v>
      </c>
      <c r="F7" s="89" t="s">
        <v>5</v>
      </c>
      <c r="G7" s="90" t="s">
        <v>6</v>
      </c>
      <c r="H7" s="90" t="s">
        <v>7</v>
      </c>
      <c r="I7" s="91" t="s">
        <v>8</v>
      </c>
      <c r="J7" s="91" t="s">
        <v>9</v>
      </c>
      <c r="K7" s="69" t="s">
        <v>10</v>
      </c>
      <c r="L7" s="69" t="s">
        <v>11</v>
      </c>
      <c r="M7" s="69"/>
      <c r="N7" s="69"/>
      <c r="O7" s="69"/>
      <c r="P7" s="69"/>
      <c r="Q7" s="69"/>
      <c r="R7" s="69"/>
      <c r="S7" s="69" t="s">
        <v>12</v>
      </c>
      <c r="T7" s="69"/>
      <c r="U7" s="69" t="s">
        <v>13</v>
      </c>
      <c r="V7" s="69" t="s">
        <v>14</v>
      </c>
      <c r="W7" s="92" t="s">
        <v>15</v>
      </c>
    </row>
    <row r="8" spans="1:23" ht="15">
      <c r="B8" s="81"/>
      <c r="C8" s="84"/>
      <c r="D8" s="87"/>
      <c r="E8" s="89"/>
      <c r="F8" s="89"/>
      <c r="G8" s="90"/>
      <c r="H8" s="90"/>
      <c r="I8" s="91"/>
      <c r="J8" s="91"/>
      <c r="K8" s="69"/>
      <c r="L8" s="70" t="s">
        <v>16</v>
      </c>
      <c r="M8" s="71"/>
      <c r="N8" s="72" t="s">
        <v>17</v>
      </c>
      <c r="O8" s="69" t="s">
        <v>18</v>
      </c>
      <c r="P8" s="69"/>
      <c r="Q8" s="69"/>
      <c r="R8" s="69"/>
      <c r="S8" s="74" t="s">
        <v>19</v>
      </c>
      <c r="T8" s="69" t="s">
        <v>20</v>
      </c>
      <c r="U8" s="69"/>
      <c r="V8" s="69"/>
      <c r="W8" s="92"/>
    </row>
    <row r="9" spans="1:23" ht="60">
      <c r="B9" s="82"/>
      <c r="C9" s="85"/>
      <c r="D9" s="88"/>
      <c r="E9" s="89"/>
      <c r="F9" s="89"/>
      <c r="G9" s="90"/>
      <c r="H9" s="90"/>
      <c r="I9" s="91"/>
      <c r="J9" s="91"/>
      <c r="K9" s="69"/>
      <c r="L9" s="13" t="s">
        <v>21</v>
      </c>
      <c r="M9" s="13" t="s">
        <v>22</v>
      </c>
      <c r="N9" s="73"/>
      <c r="O9" s="13" t="s">
        <v>23</v>
      </c>
      <c r="P9" s="13" t="s">
        <v>24</v>
      </c>
      <c r="Q9" s="12" t="s">
        <v>25</v>
      </c>
      <c r="R9" s="12" t="s">
        <v>26</v>
      </c>
      <c r="S9" s="74"/>
      <c r="T9" s="69"/>
      <c r="U9" s="69"/>
      <c r="V9" s="69"/>
      <c r="W9" s="92"/>
    </row>
    <row r="10" spans="1:23">
      <c r="B10" s="14"/>
      <c r="C10" s="14"/>
      <c r="D10" s="15"/>
      <c r="E10" s="14"/>
      <c r="F10" s="16"/>
      <c r="G10" s="14"/>
      <c r="H10" s="14"/>
      <c r="I10" s="14"/>
      <c r="J10" s="17"/>
      <c r="K10" s="17"/>
      <c r="L10" s="14"/>
      <c r="M10" s="17"/>
      <c r="N10" s="17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34.5" customHeight="1">
      <c r="A11" s="32"/>
      <c r="B11" s="35" t="s">
        <v>27</v>
      </c>
      <c r="C11" s="37" t="s">
        <v>45</v>
      </c>
      <c r="D11" s="45" t="s">
        <v>28</v>
      </c>
      <c r="E11" s="46" t="s">
        <v>29</v>
      </c>
      <c r="F11" s="38" t="s">
        <v>30</v>
      </c>
      <c r="G11" s="68">
        <v>45717</v>
      </c>
      <c r="H11" s="68">
        <v>45901</v>
      </c>
      <c r="I11" s="39">
        <v>50000</v>
      </c>
      <c r="J11" s="39">
        <v>1854</v>
      </c>
      <c r="K11" s="41">
        <v>25</v>
      </c>
      <c r="L11" s="39">
        <v>1435</v>
      </c>
      <c r="M11" s="42">
        <f t="shared" ref="M11:M12" si="0">I11*0.071</f>
        <v>3549.9999999999995</v>
      </c>
      <c r="N11" s="42">
        <f t="shared" ref="N11:N12" si="1">I11*0.013</f>
        <v>650</v>
      </c>
      <c r="O11" s="43">
        <f t="shared" ref="O11:O12" si="2">+I11*0.0304</f>
        <v>1520</v>
      </c>
      <c r="P11" s="42">
        <f t="shared" ref="P11:P12" si="3">I11*0.0709</f>
        <v>3545.0000000000005</v>
      </c>
      <c r="Q11" s="40">
        <v>25</v>
      </c>
      <c r="R11" s="42">
        <f t="shared" ref="R11:R12" si="4">SUM(L11:Q11)</f>
        <v>10725</v>
      </c>
      <c r="S11" s="40">
        <v>1088.8</v>
      </c>
      <c r="T11" s="42">
        <f t="shared" ref="T11:T12" si="5">M11+N11+P11</f>
        <v>7745</v>
      </c>
      <c r="U11" s="40">
        <v>45166</v>
      </c>
      <c r="V11" s="44" t="s">
        <v>35</v>
      </c>
      <c r="W11" s="47" t="s">
        <v>31</v>
      </c>
    </row>
    <row r="12" spans="1:23" ht="34.5" customHeight="1">
      <c r="A12" s="32"/>
      <c r="B12" s="35" t="s">
        <v>32</v>
      </c>
      <c r="C12" s="56" t="s">
        <v>33</v>
      </c>
      <c r="D12" s="60" t="s">
        <v>34</v>
      </c>
      <c r="E12" s="36" t="s">
        <v>29</v>
      </c>
      <c r="F12" s="54" t="s">
        <v>30</v>
      </c>
      <c r="G12" s="68">
        <v>45778</v>
      </c>
      <c r="H12" s="68">
        <v>45962</v>
      </c>
      <c r="I12" s="57">
        <v>50000</v>
      </c>
      <c r="J12" s="57">
        <v>1596.68</v>
      </c>
      <c r="K12" s="55">
        <v>25</v>
      </c>
      <c r="L12" s="57">
        <v>1435</v>
      </c>
      <c r="M12" s="52">
        <f t="shared" si="0"/>
        <v>3549.9999999999995</v>
      </c>
      <c r="N12" s="52">
        <f t="shared" si="1"/>
        <v>650</v>
      </c>
      <c r="O12" s="49">
        <f t="shared" si="2"/>
        <v>1520</v>
      </c>
      <c r="P12" s="52">
        <f t="shared" si="3"/>
        <v>3545.0000000000005</v>
      </c>
      <c r="Q12" s="58">
        <v>1740.46</v>
      </c>
      <c r="R12" s="52">
        <f t="shared" si="4"/>
        <v>12440.46</v>
      </c>
      <c r="S12" s="58">
        <v>6292.14</v>
      </c>
      <c r="T12" s="52">
        <f t="shared" si="5"/>
        <v>7745</v>
      </c>
      <c r="U12" s="58">
        <v>43707.86</v>
      </c>
      <c r="V12" s="53" t="s">
        <v>35</v>
      </c>
      <c r="W12" s="59" t="s">
        <v>31</v>
      </c>
    </row>
    <row r="13" spans="1:23" ht="34.5" customHeight="1">
      <c r="A13" s="32"/>
      <c r="B13" s="36" t="s">
        <v>48</v>
      </c>
      <c r="C13" s="36" t="s">
        <v>46</v>
      </c>
      <c r="D13" s="60" t="s">
        <v>47</v>
      </c>
      <c r="E13" s="51" t="s">
        <v>29</v>
      </c>
      <c r="F13" s="54" t="s">
        <v>30</v>
      </c>
      <c r="G13" s="68">
        <v>45809</v>
      </c>
      <c r="H13" s="68">
        <v>45992</v>
      </c>
      <c r="I13" s="48">
        <v>40000</v>
      </c>
      <c r="J13" s="48">
        <v>442.65</v>
      </c>
      <c r="K13" s="55">
        <v>25</v>
      </c>
      <c r="L13" s="48">
        <v>1148</v>
      </c>
      <c r="M13" s="52">
        <f t="shared" ref="M13" si="6">I13*0.071</f>
        <v>2839.9999999999995</v>
      </c>
      <c r="N13" s="52">
        <f t="shared" ref="N13" si="7">I13*0.013</f>
        <v>520</v>
      </c>
      <c r="O13" s="49">
        <f t="shared" ref="O13" si="8">+I13*0.0304</f>
        <v>1216</v>
      </c>
      <c r="P13" s="52">
        <f t="shared" ref="P13" si="9">I13*0.0709</f>
        <v>2836</v>
      </c>
      <c r="Q13" s="48">
        <v>25</v>
      </c>
      <c r="R13" s="52">
        <f t="shared" ref="R13" si="10">SUM(L13:Q13)</f>
        <v>8585</v>
      </c>
      <c r="S13" s="49">
        <v>2831.65</v>
      </c>
      <c r="T13" s="52">
        <f t="shared" ref="T13" si="11">M13+N13+P13</f>
        <v>6196</v>
      </c>
      <c r="U13" s="48">
        <v>37168.35</v>
      </c>
      <c r="V13" s="53" t="s">
        <v>35</v>
      </c>
      <c r="W13" s="50" t="s">
        <v>31</v>
      </c>
    </row>
    <row r="14" spans="1:23" ht="30" customHeight="1">
      <c r="A14" s="32"/>
    </row>
    <row r="15" spans="1:23" ht="15.75" thickBot="1">
      <c r="A15" s="32"/>
      <c r="B15" s="18"/>
      <c r="C15" s="19"/>
      <c r="D15" s="20" t="s">
        <v>36</v>
      </c>
      <c r="E15" s="21"/>
      <c r="F15" s="22"/>
      <c r="G15" s="23"/>
      <c r="H15" s="24"/>
      <c r="I15" s="34">
        <f>SUM(I11:I14)</f>
        <v>140000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33">
        <f>SUM(U10:U13)</f>
        <v>126042.20999999999</v>
      </c>
      <c r="V15" s="4"/>
    </row>
    <row r="16" spans="1:23" ht="15">
      <c r="B16" s="31"/>
      <c r="G16" s="25"/>
      <c r="J16" s="26"/>
      <c r="K16" s="26"/>
      <c r="L16" s="26"/>
      <c r="M16" s="26"/>
      <c r="N16" s="27"/>
      <c r="P16" s="26"/>
      <c r="Q16" s="26"/>
      <c r="R16" s="26"/>
      <c r="S16" s="26"/>
      <c r="T16" s="28"/>
      <c r="U16" s="28"/>
    </row>
    <row r="17" spans="4:24">
      <c r="D17" t="s">
        <v>37</v>
      </c>
      <c r="G17" t="s">
        <v>38</v>
      </c>
      <c r="J17" s="29"/>
    </row>
    <row r="18" spans="4:24">
      <c r="J18" s="29"/>
    </row>
    <row r="20" spans="4:24">
      <c r="D20" t="s">
        <v>39</v>
      </c>
      <c r="G20" t="s">
        <v>40</v>
      </c>
    </row>
    <row r="21" spans="4:24">
      <c r="D21" t="s">
        <v>41</v>
      </c>
      <c r="G21" t="s">
        <v>42</v>
      </c>
    </row>
    <row r="22" spans="4:24" ht="15.75">
      <c r="D22" s="30" t="s">
        <v>43</v>
      </c>
      <c r="F22" s="30"/>
      <c r="G22" s="30" t="s">
        <v>44</v>
      </c>
      <c r="H22" s="30"/>
      <c r="I22" s="30"/>
    </row>
    <row r="23" spans="4:24" ht="15.75">
      <c r="J23" s="30"/>
    </row>
    <row r="31" spans="4:24">
      <c r="G31" s="61"/>
      <c r="H31" s="62"/>
      <c r="I31" s="62"/>
      <c r="J31" s="63"/>
      <c r="L31" s="64"/>
      <c r="M31" s="63"/>
      <c r="N31" s="9"/>
      <c r="O31" s="9"/>
      <c r="P31" s="65"/>
      <c r="Q31" s="9"/>
      <c r="S31" s="9"/>
      <c r="T31" s="66"/>
      <c r="U31" s="9"/>
      <c r="V31" s="63"/>
      <c r="W31" s="67"/>
      <c r="X31" s="1"/>
    </row>
  </sheetData>
  <mergeCells count="22">
    <mergeCell ref="B5:W5"/>
    <mergeCell ref="B6:W6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R7"/>
    <mergeCell ref="S7:T7"/>
    <mergeCell ref="U7:U9"/>
    <mergeCell ref="W7:W9"/>
    <mergeCell ref="V7:V9"/>
    <mergeCell ref="L8:M8"/>
    <mergeCell ref="N8:N9"/>
    <mergeCell ref="O8:R8"/>
    <mergeCell ref="S8:S9"/>
    <mergeCell ref="T8:T9"/>
  </mergeCells>
  <conditionalFormatting sqref="C3:C9">
    <cfRule type="duplicateValues" dxfId="16" priority="26"/>
    <cfRule type="duplicateValues" dxfId="15" priority="27"/>
    <cfRule type="duplicateValues" dxfId="14" priority="28"/>
    <cfRule type="duplicateValues" dxfId="13" priority="29"/>
    <cfRule type="duplicateValues" dxfId="12" priority="30"/>
  </conditionalFormatting>
  <conditionalFormatting sqref="C11">
    <cfRule type="duplicateValues" dxfId="11" priority="2"/>
  </conditionalFormatting>
  <conditionalFormatting sqref="C12">
    <cfRule type="duplicateValues" dxfId="10" priority="1"/>
  </conditionalFormatting>
  <conditionalFormatting sqref="C13">
    <cfRule type="duplicateValues" dxfId="9" priority="3"/>
  </conditionalFormatting>
  <conditionalFormatting sqref="C15">
    <cfRule type="duplicateValues" dxfId="8" priority="36"/>
    <cfRule type="duplicateValues" dxfId="7" priority="37"/>
    <cfRule type="duplicateValues" dxfId="6" priority="38"/>
    <cfRule type="duplicateValues" dxfId="5" priority="39"/>
    <cfRule type="duplicateValues" dxfId="4" priority="40"/>
    <cfRule type="duplicateValues" dxfId="3" priority="41"/>
    <cfRule type="duplicateValues" dxfId="2" priority="42"/>
  </conditionalFormatting>
  <conditionalFormatting sqref="D15">
    <cfRule type="duplicateValues" dxfId="1" priority="20"/>
  </conditionalFormatting>
  <conditionalFormatting sqref="D31">
    <cfRule type="duplicateValues" dxfId="0" priority="4"/>
  </conditionalFormatting>
  <pageMargins left="0.11811023622047245" right="0.11811023622047245" top="1.1417322834645669" bottom="0.15748031496062992" header="0.31496062992125984" footer="0.31496062992125984"/>
  <pageSetup paperSize="5" scale="4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Puerto_plata</cp:lastModifiedBy>
  <cp:lastPrinted>2025-08-21T13:43:39Z</cp:lastPrinted>
  <dcterms:created xsi:type="dcterms:W3CDTF">2024-11-18T18:08:00Z</dcterms:created>
  <dcterms:modified xsi:type="dcterms:W3CDTF">2025-08-21T14:55:32Z</dcterms:modified>
</cp:coreProperties>
</file>